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"/>
    </mc:Choice>
  </mc:AlternateContent>
  <bookViews>
    <workbookView xWindow="0" yWindow="0" windowWidth="20490" windowHeight="6705"/>
  </bookViews>
  <sheets>
    <sheet name="Formato 6a" sheetId="7" r:id="rId1"/>
    <sheet name="Formato 6b" sheetId="8" r:id="rId2"/>
    <sheet name="Formato 6c" sheetId="9" r:id="rId3"/>
    <sheet name="Formato 6d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  <definedName name="_xlnm.Print_Titles" localSheetId="0">'Formato 6a'!$2:$8</definedName>
    <definedName name="_xlnm.Print_Titles" localSheetId="1">'Formato 6b'!$2:$8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9" l="1"/>
  <c r="G74" i="9"/>
  <c r="G73" i="9"/>
  <c r="G72" i="9"/>
  <c r="G70" i="9"/>
  <c r="G69" i="9"/>
  <c r="G68" i="9"/>
  <c r="G67" i="9"/>
  <c r="G66" i="9"/>
  <c r="G65" i="9"/>
  <c r="G64" i="9"/>
  <c r="G63" i="9"/>
  <c r="G62" i="9"/>
  <c r="G60" i="9"/>
  <c r="G59" i="9"/>
  <c r="G58" i="9"/>
  <c r="G57" i="9"/>
  <c r="G56" i="9"/>
  <c r="G55" i="9"/>
  <c r="G54" i="9"/>
  <c r="G52" i="9"/>
  <c r="G51" i="9"/>
  <c r="G50" i="9"/>
  <c r="G49" i="9"/>
  <c r="G48" i="9"/>
  <c r="G47" i="9"/>
  <c r="G46" i="9"/>
  <c r="G45" i="9"/>
  <c r="G41" i="9"/>
  <c r="G40" i="9"/>
  <c r="G39" i="9"/>
  <c r="G38" i="9"/>
  <c r="G36" i="9"/>
  <c r="G35" i="9"/>
  <c r="G34" i="9"/>
  <c r="G33" i="9"/>
  <c r="G32" i="9"/>
  <c r="G31" i="9"/>
  <c r="G30" i="9"/>
  <c r="G29" i="9"/>
  <c r="G28" i="9"/>
  <c r="G26" i="9"/>
  <c r="G25" i="9"/>
  <c r="G24" i="9"/>
  <c r="G23" i="9"/>
  <c r="G22" i="9"/>
  <c r="G21" i="9"/>
  <c r="G20" i="9"/>
  <c r="G18" i="9"/>
  <c r="G17" i="9"/>
  <c r="G16" i="9"/>
  <c r="G15" i="9"/>
  <c r="G14" i="9"/>
  <c r="G13" i="9"/>
  <c r="G12" i="9"/>
  <c r="G11" i="9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103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E9" i="10" l="1"/>
  <c r="C9" i="10"/>
  <c r="D9" i="10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G10" i="9" s="1"/>
  <c r="F10" i="9"/>
  <c r="B71" i="9"/>
  <c r="B61" i="9"/>
  <c r="B53" i="9"/>
  <c r="B44" i="9"/>
  <c r="B37" i="9"/>
  <c r="B27" i="9"/>
  <c r="B19" i="9"/>
  <c r="B10" i="9"/>
  <c r="C87" i="8"/>
  <c r="D87" i="8"/>
  <c r="D117" i="8" s="1"/>
  <c r="E87" i="8"/>
  <c r="E117" i="8" s="1"/>
  <c r="F87" i="8"/>
  <c r="G87" i="8"/>
  <c r="B87" i="8"/>
  <c r="B117" i="8" s="1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117" i="8" l="1"/>
  <c r="G62" i="7"/>
  <c r="G71" i="7"/>
  <c r="G146" i="7"/>
  <c r="F117" i="8"/>
  <c r="G37" i="9"/>
  <c r="G9" i="9" s="1"/>
  <c r="C9" i="9"/>
  <c r="G28" i="7"/>
  <c r="E84" i="7"/>
  <c r="C9" i="7"/>
  <c r="C43" i="9"/>
  <c r="C77" i="9" s="1"/>
  <c r="B43" i="9"/>
  <c r="D9" i="9"/>
  <c r="E9" i="9"/>
  <c r="B9" i="9"/>
  <c r="D43" i="9"/>
  <c r="D77" i="9" s="1"/>
  <c r="E43" i="9"/>
  <c r="E77" i="9" s="1"/>
  <c r="G43" i="9"/>
  <c r="G117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F43" i="9"/>
  <c r="F9" i="9"/>
  <c r="G103" i="7"/>
  <c r="G85" i="7"/>
  <c r="G48" i="7"/>
  <c r="G10" i="7"/>
  <c r="F9" i="7"/>
  <c r="D9" i="7"/>
  <c r="G77" i="9" l="1"/>
  <c r="E159" i="7"/>
  <c r="B159" i="7"/>
  <c r="F159" i="7"/>
  <c r="C159" i="7"/>
  <c r="G9" i="7"/>
  <c r="B77" i="9"/>
  <c r="F77" i="9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<sst xmlns="http://schemas.openxmlformats.org/spreadsheetml/2006/main" count="598" uniqueCount="357">
  <si>
    <t>(PESOS)</t>
  </si>
  <si>
    <t>Concepto (c)</t>
  </si>
  <si>
    <t>*</t>
  </si>
  <si>
    <t>Del 1 de Enero al 31 de Marzo de 2023 (b)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</si>
  <si>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</si>
  <si>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</si>
  <si>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</si>
  <si>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</si>
  <si>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</si>
  <si>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</si>
  <si>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</si>
  <si>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</si>
  <si>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</si>
  <si>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</si>
  <si>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</si>
  <si>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</si>
  <si>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</si>
  <si>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</si>
  <si>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</si>
  <si>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</si>
  <si>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</si>
  <si>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</si>
  <si>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</si>
  <si>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</si>
  <si>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</si>
  <si>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</si>
  <si>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</si>
  <si>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</si>
  <si>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</si>
  <si>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</si>
  <si>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</si>
  <si>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</si>
  <si>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</si>
  <si>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</si>
  <si>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</si>
  <si>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</si>
  <si>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</si>
  <si>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</si>
  <si>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</si>
  <si>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</si>
  <si>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</si>
  <si>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</si>
  <si>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</si>
  <si>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</si>
  <si>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</si>
  <si>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</si>
  <si>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</si>
  <si>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</si>
  <si>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</si>
  <si>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</si>
  <si>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</si>
  <si>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</si>
  <si>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</si>
  <si>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</si>
  <si>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</si>
  <si>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</si>
  <si>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</si>
  <si>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</si>
  <si>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</si>
  <si>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</si>
  <si>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</si>
  <si>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</si>
  <si>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</si>
  <si>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</si>
  <si>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</si>
  <si>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</si>
  <si>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</si>
  <si>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</si>
  <si>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</si>
  <si>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</si>
  <si>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</si>
  <si>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</si>
  <si>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</si>
  <si>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</si>
  <si>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</si>
  <si>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</si>
  <si>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</si>
  <si>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</si>
  <si>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</si>
  <si>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</si>
  <si>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</si>
  <si>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</si>
  <si>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</si>
  <si>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</si>
  <si>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</si>
  <si>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</si>
  <si>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</si>
  <si>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</si>
  <si>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</si>
  <si>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</si>
  <si>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</si>
  <si>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</si>
  <si>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</si>
  <si>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</si>
  <si>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</si>
  <si>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</si>
  <si>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</si>
  <si>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</si>
  <si>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</si>
  <si>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</si>
  <si>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</si>
  <si>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</si>
  <si>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</si>
  <si>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</si>
  <si>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</si>
  <si>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</si>
  <si>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</si>
  <si>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</si>
  <si>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</si>
  <si>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</si>
  <si>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</si>
  <si>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</si>
  <si>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</si>
  <si>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</si>
  <si>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</si>
  <si>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</si>
  <si>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</si>
  <si>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</si>
  <si>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</si>
  <si>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</si>
  <si>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</si>
  <si>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</si>
  <si>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</si>
  <si>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</si>
  <si>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</si>
  <si>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</si>
  <si>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</si>
  <si>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</si>
  <si>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</si>
  <si>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</si>
  <si>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</si>
  <si>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</si>
  <si>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</si>
  <si>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</si>
  <si>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</si>
  <si>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</si>
  <si>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</si>
  <si>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</si>
  <si>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</si>
  <si>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</si>
  <si>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</si>
  <si>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</si>
  <si>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</si>
  <si>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</si>
  <si>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</si>
  <si>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</si>
  <si>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</si>
  <si>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</si>
  <si>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</si>
  <si>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</si>
  <si>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</si>
  <si>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</si>
  <si>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</si>
  <si>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</si>
  <si>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</si>
  <si>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</si>
  <si>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</si>
  <si>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</si>
  <si>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</si>
  <si>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</si>
  <si>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</si>
  <si>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</si>
  <si>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</si>
  <si>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</si>
  <si>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</si>
  <si>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</si>
  <si>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</si>
  <si>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</si>
  <si>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</si>
  <si>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</si>
  <si>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</si>
  <si>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</si>
  <si>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</si>
  <si>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</si>
  <si>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</si>
  <si>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</si>
  <si>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</si>
  <si>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</si>
  <si>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</si>
  <si>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</si>
  <si>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</si>
  <si>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</si>
  <si>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</si>
  <si>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</si>
  <si>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</si>
  <si>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</si>
  <si>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</si>
  <si>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</si>
  <si>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</si>
  <si>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</si>
  <si>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</si>
  <si>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</si>
  <si>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</si>
  <si>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</si>
  <si>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</si>
  <si>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</si>
  <si>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</si>
  <si>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</si>
  <si>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</si>
  <si>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</si>
  <si>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</si>
  <si>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</si>
  <si>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</si>
  <si>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</si>
  <si>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</si>
  <si>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</si>
  <si>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</si>
  <si>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</si>
  <si>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</si>
  <si>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</si>
  <si>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</si>
  <si>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</si>
  <si>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</si>
  <si>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</si>
  <si>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</si>
  <si>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</si>
  <si>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</si>
  <si>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</si>
  <si>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</si>
  <si>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</si>
  <si>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</si>
  <si>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</si>
  <si>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</si>
  <si>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</si>
  <si>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</si>
  <si>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</si>
  <si>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</si>
  <si>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</si>
  <si>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</si>
  <si>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</si>
  <si>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</si>
  <si>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</si>
  <si>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</si>
  <si>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</si>
  <si>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</si>
  <si>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</si>
  <si>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</si>
  <si>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</si>
  <si>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</si>
  <si>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</si>
  <si>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</si>
  <si>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</si>
  <si>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</si>
  <si>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</si>
  <si>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</si>
  <si>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</si>
  <si>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</si>
  <si>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</si>
  <si>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</si>
  <si>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</si>
  <si>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</si>
  <si>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</si>
  <si>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</si>
  <si>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</si>
  <si>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</si>
  <si>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</si>
  <si>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</si>
  <si>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</si>
  <si>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</si>
  <si>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</si>
  <si>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</si>
  <si>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</si>
  <si>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</si>
  <si>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</si>
  <si>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</si>
  <si>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</si>
  <si>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</si>
  <si>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</si>
  <si>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</si>
  <si>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</si>
  <si>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</si>
  <si>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</si>
  <si>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</si>
  <si>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</si>
  <si>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</si>
  <si>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</si>
  <si>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</si>
  <si>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</si>
  <si>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</si>
  <si>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</si>
  <si>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</si>
  <si>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</si>
  <si>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</si>
  <si>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</si>
  <si>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</si>
  <si>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</si>
  <si>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</si>
  <si>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</si>
  <si>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</si>
  <si>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</si>
  <si>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</si>
  <si>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</si>
  <si>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</si>
  <si>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</si>
  <si>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</si>
  <si>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</si>
  <si>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</si>
  <si>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</si>
  <si>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</si>
  <si>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</si>
  <si>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</si>
  <si>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</si>
  <si>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</si>
  <si>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</si>
  <si>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</si>
  <si>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</si>
  <si>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</si>
  <si>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</si>
  <si>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</si>
  <si>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</si>
  <si>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</si>
  <si>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</si>
  <si>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</si>
  <si>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</si>
  <si>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</si>
  <si>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1817 Subdirección de Pipas Municipales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</si>
  <si>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</si>
  <si>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</si>
  <si>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</si>
  <si>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</si>
  <si>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</si>
  <si>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</si>
  <si>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</si>
  <si>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</si>
  <si>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</si>
  <si>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</si>
  <si>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</si>
  <si>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</si>
  <si>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</si>
  <si>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3110 Dirección General de Hospitalidad y Turismo</t>
  </si>
  <si>
    <t>3210 Dirección General de Innovación</t>
  </si>
  <si>
    <t>3510 Dirección General de Gestión Gubernamental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</si>
  <si>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</si>
  <si>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</si>
  <si>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</si>
  <si>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</si>
  <si>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</si>
  <si>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</si>
  <si>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</si>
  <si>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</si>
  <si>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5015 Patronato de la Feria Estatal de León y Parque Ecológico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</si>
  <si>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</si>
  <si>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</si>
  <si>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</si>
  <si>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</si>
  <si>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</si>
  <si>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</si>
  <si>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</si>
  <si>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5055 Fideicomiso Ciudad Industrial de León</t>
  </si>
  <si>
    <t>5056 Fideicomiso Museo de la Ciudad de León</t>
  </si>
  <si>
    <t>5057 Sistema Integral de Aseo Público de León (SIAP)</t>
  </si>
  <si>
    <t>5058 Academia Metropolitana de Seguridad Pública de León</t>
  </si>
  <si>
    <t>3010 Deuda Pública Municipal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</si>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</sst>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#,##0.00_ ;\-#,##0.00\ 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43" fontId="0" fillId="0" borderId="0" xfId="1" applyFont="1"/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 applyProtection="1">
      <alignment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top"/>
      <protection locked="0"/>
    </xf>
    <xf numFmtId="3" fontId="0" fillId="0" borderId="8" xfId="0" applyNumberForma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15" fillId="0" borderId="0" xfId="0" applyFont="1"/>
    <xf numFmtId="0" fontId="15" fillId="0" borderId="10" xfId="0" applyFont="1" applyBorder="1"/>
    <xf numFmtId="165" fontId="16" fillId="0" borderId="5" xfId="4" applyNumberFormat="1" applyFont="1" applyBorder="1" applyAlignment="1" applyProtection="1">
      <alignment horizontal="center" vertical="top" wrapText="1"/>
      <protection locked="0"/>
    </xf>
    <xf numFmtId="165" fontId="16" fillId="0" borderId="0" xfId="4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vertical="center"/>
    </xf>
    <xf numFmtId="43" fontId="0" fillId="0" borderId="0" xfId="1" applyFont="1" applyBorder="1"/>
    <xf numFmtId="166" fontId="0" fillId="0" borderId="0" xfId="1" applyNumberFormat="1" applyFont="1"/>
    <xf numFmtId="3" fontId="2" fillId="0" borderId="8" xfId="1" applyNumberFormat="1" applyFont="1" applyBorder="1" applyAlignment="1" applyProtection="1">
      <alignment horizontal="right" vertical="center"/>
      <protection locked="0"/>
    </xf>
    <xf numFmtId="3" fontId="0" fillId="0" borderId="14" xfId="1" applyNumberFormat="1" applyFont="1" applyBorder="1" applyAlignment="1" applyProtection="1">
      <alignment horizontal="right" vertical="top"/>
      <protection locked="0"/>
    </xf>
    <xf numFmtId="3" fontId="0" fillId="0" borderId="8" xfId="1" applyNumberFormat="1" applyFont="1" applyBorder="1" applyAlignment="1" applyProtection="1">
      <alignment horizontal="right" vertical="center"/>
      <protection locked="0"/>
    </xf>
    <xf numFmtId="3" fontId="0" fillId="0" borderId="8" xfId="1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Continuous" vertical="center"/>
    </xf>
    <xf numFmtId="165" fontId="16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91"/>
  <sheetViews>
    <sheetView showGridLines="0" tabSelected="1" zoomScale="85" zoomScaleNormal="85" workbookViewId="0">
      <selection activeCell="A2" sqref="A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09" t="s">
        <v>20</v>
      </c>
      <c r="B1" s="105"/>
      <c r="C1" s="105"/>
      <c r="D1" s="105"/>
      <c r="E1" s="105"/>
      <c r="F1" s="105"/>
      <c r="G1" s="106"/>
    </row>
    <row r="2" spans="1:7" x14ac:dyDescent="0.25">
      <c r="A2" s="64" t="s">
        <v>275</v>
      </c>
      <c r="B2" s="64"/>
      <c r="C2" s="64"/>
      <c r="D2" s="64"/>
      <c r="E2" s="64"/>
      <c r="F2" s="64"/>
      <c r="G2" s="64"/>
    </row>
    <row r="3" spans="1:7" x14ac:dyDescent="0.25">
      <c r="A3" s="65" t="s">
        <v>21</v>
      </c>
      <c r="B3" s="65"/>
      <c r="C3" s="65"/>
      <c r="D3" s="65"/>
      <c r="E3" s="65"/>
      <c r="F3" s="65"/>
      <c r="G3" s="65"/>
    </row>
    <row r="4" spans="1:7" x14ac:dyDescent="0.25">
      <c r="A4" s="65" t="s">
        <v>22</v>
      </c>
      <c r="B4" s="65"/>
      <c r="C4" s="65"/>
      <c r="D4" s="65"/>
      <c r="E4" s="65"/>
      <c r="F4" s="65"/>
      <c r="G4" s="65"/>
    </row>
    <row r="5" spans="1:7" x14ac:dyDescent="0.25">
      <c r="A5" s="65" t="s">
        <v>3</v>
      </c>
      <c r="B5" s="65"/>
      <c r="C5" s="65"/>
      <c r="D5" s="65"/>
      <c r="E5" s="65"/>
      <c r="F5" s="65"/>
      <c r="G5" s="65"/>
    </row>
    <row r="6" spans="1:7" x14ac:dyDescent="0.25">
      <c r="A6" s="66" t="s">
        <v>0</v>
      </c>
      <c r="B6" s="66"/>
      <c r="C6" s="66"/>
      <c r="D6" s="66"/>
      <c r="E6" s="66"/>
      <c r="F6" s="66"/>
      <c r="G6" s="66"/>
    </row>
    <row r="7" spans="1:7" x14ac:dyDescent="0.25">
      <c r="A7" s="107" t="s">
        <v>1</v>
      </c>
      <c r="B7" s="107" t="s">
        <v>23</v>
      </c>
      <c r="C7" s="107"/>
      <c r="D7" s="107"/>
      <c r="E7" s="107"/>
      <c r="F7" s="107"/>
      <c r="G7" s="108" t="s">
        <v>24</v>
      </c>
    </row>
    <row r="8" spans="1:7" ht="30" x14ac:dyDescent="0.25">
      <c r="A8" s="107"/>
      <c r="B8" s="2" t="s">
        <v>25</v>
      </c>
      <c r="C8" s="2" t="s">
        <v>26</v>
      </c>
      <c r="D8" s="2" t="s">
        <v>27</v>
      </c>
      <c r="E8" s="2" t="s">
        <v>4</v>
      </c>
      <c r="F8" s="2" t="s">
        <v>28</v>
      </c>
      <c r="G8" s="107"/>
    </row>
    <row r="9" spans="1:7" x14ac:dyDescent="0.25">
      <c r="A9" s="6" t="s">
        <v>29</v>
      </c>
      <c r="B9" s="86">
        <f t="shared" ref="B9:G9" si="0">SUM(B10,B18,B28,B38,B48,B58,B62,B71,B75)</f>
        <v>6026642879.5899992</v>
      </c>
      <c r="C9" s="86">
        <f t="shared" si="0"/>
        <v>2578005997.5200009</v>
      </c>
      <c r="D9" s="86">
        <f t="shared" si="0"/>
        <v>8604648877.1100006</v>
      </c>
      <c r="E9" s="86">
        <f t="shared" si="0"/>
        <v>1282621957.3699999</v>
      </c>
      <c r="F9" s="86">
        <f t="shared" si="0"/>
        <v>1162294799.4299998</v>
      </c>
      <c r="G9" s="86">
        <f t="shared" si="0"/>
        <v>7322026919.7399988</v>
      </c>
    </row>
    <row r="10" spans="1:7" x14ac:dyDescent="0.25">
      <c r="A10" s="45" t="s">
        <v>30</v>
      </c>
      <c r="B10" s="86">
        <f t="shared" ref="B10:G10" si="1">SUM(B11:B17)</f>
        <v>2718942273.3800001</v>
      </c>
      <c r="C10" s="86">
        <f t="shared" si="1"/>
        <v>125887707.58999997</v>
      </c>
      <c r="D10" s="86">
        <f t="shared" si="1"/>
        <v>2844829980.9699993</v>
      </c>
      <c r="E10" s="86">
        <f t="shared" si="1"/>
        <v>556576175.58000004</v>
      </c>
      <c r="F10" s="86">
        <f t="shared" si="1"/>
        <v>547267658.87999988</v>
      </c>
      <c r="G10" s="86">
        <f t="shared" si="1"/>
        <v>2288253805.3899994</v>
      </c>
    </row>
    <row r="11" spans="1:7" x14ac:dyDescent="0.25">
      <c r="A11" s="46" t="s">
        <v>31</v>
      </c>
      <c r="B11" s="85">
        <v>1418608953.4300003</v>
      </c>
      <c r="C11" s="85">
        <v>-38275963.350000001</v>
      </c>
      <c r="D11" s="85">
        <v>1380332990.0799997</v>
      </c>
      <c r="E11" s="85">
        <v>283706986.74000007</v>
      </c>
      <c r="F11" s="85">
        <v>283441821.10999995</v>
      </c>
      <c r="G11" s="85">
        <f>D11-E11</f>
        <v>1096626003.3399997</v>
      </c>
    </row>
    <row r="12" spans="1:7" x14ac:dyDescent="0.25">
      <c r="A12" s="46" t="s">
        <v>32</v>
      </c>
      <c r="B12" s="85">
        <v>21000000</v>
      </c>
      <c r="C12" s="85">
        <v>778120.21</v>
      </c>
      <c r="D12" s="85">
        <v>21778120.210000001</v>
      </c>
      <c r="E12" s="85">
        <v>7541497.1399999997</v>
      </c>
      <c r="F12" s="85">
        <v>7541497.1399999997</v>
      </c>
      <c r="G12" s="85">
        <f t="shared" ref="G12:G17" si="2">D12-E12</f>
        <v>14236623.07</v>
      </c>
    </row>
    <row r="13" spans="1:7" x14ac:dyDescent="0.25">
      <c r="A13" s="46" t="s">
        <v>33</v>
      </c>
      <c r="B13" s="85">
        <v>298859457.18000001</v>
      </c>
      <c r="C13" s="85">
        <v>-2794103.4</v>
      </c>
      <c r="D13" s="85">
        <v>296065353.77999997</v>
      </c>
      <c r="E13" s="85">
        <v>25118978.910000008</v>
      </c>
      <c r="F13" s="85">
        <v>24745669.490000017</v>
      </c>
      <c r="G13" s="85">
        <f t="shared" si="2"/>
        <v>270946374.86999995</v>
      </c>
    </row>
    <row r="14" spans="1:7" x14ac:dyDescent="0.25">
      <c r="A14" s="46" t="s">
        <v>34</v>
      </c>
      <c r="B14" s="85">
        <v>216874226.52000004</v>
      </c>
      <c r="C14" s="85">
        <v>129374840.75999998</v>
      </c>
      <c r="D14" s="85">
        <v>346249067.28000003</v>
      </c>
      <c r="E14" s="85">
        <v>47420782.469999999</v>
      </c>
      <c r="F14" s="85">
        <v>40368703.119999997</v>
      </c>
      <c r="G14" s="85">
        <f t="shared" si="2"/>
        <v>298828284.81000006</v>
      </c>
    </row>
    <row r="15" spans="1:7" x14ac:dyDescent="0.25">
      <c r="A15" s="46" t="s">
        <v>35</v>
      </c>
      <c r="B15" s="85">
        <v>745082696.44999957</v>
      </c>
      <c r="C15" s="85">
        <v>36804813.369999997</v>
      </c>
      <c r="D15" s="85">
        <v>781887509.81999969</v>
      </c>
      <c r="E15" s="85">
        <v>192787930.31999993</v>
      </c>
      <c r="F15" s="85">
        <v>191169968.01999992</v>
      </c>
      <c r="G15" s="85">
        <f t="shared" si="2"/>
        <v>589099579.49999976</v>
      </c>
    </row>
    <row r="16" spans="1:7" x14ac:dyDescent="0.25">
      <c r="A16" s="46" t="s">
        <v>36</v>
      </c>
      <c r="B16" s="85">
        <v>18516939.800000001</v>
      </c>
      <c r="C16" s="85">
        <v>0</v>
      </c>
      <c r="D16" s="85">
        <v>18516939.800000001</v>
      </c>
      <c r="E16" s="85">
        <v>0</v>
      </c>
      <c r="F16" s="85">
        <v>0</v>
      </c>
      <c r="G16" s="85">
        <f t="shared" si="2"/>
        <v>18516939.800000001</v>
      </c>
    </row>
    <row r="17" spans="1:7" x14ac:dyDescent="0.25">
      <c r="A17" s="46" t="s">
        <v>37</v>
      </c>
      <c r="B17" s="85">
        <v>0</v>
      </c>
      <c r="C17" s="85">
        <v>0</v>
      </c>
      <c r="D17" s="85">
        <v>0</v>
      </c>
      <c r="E17" s="85">
        <v>0</v>
      </c>
      <c r="F17" s="85">
        <v>0</v>
      </c>
      <c r="G17" s="85">
        <f t="shared" si="2"/>
        <v>0</v>
      </c>
    </row>
    <row r="18" spans="1:7" x14ac:dyDescent="0.25">
      <c r="A18" s="45" t="s">
        <v>38</v>
      </c>
      <c r="B18" s="86">
        <f t="shared" ref="B18:G18" si="3">SUM(B19:B27)</f>
        <v>381037459.62</v>
      </c>
      <c r="C18" s="86">
        <f t="shared" si="3"/>
        <v>115475599.25999999</v>
      </c>
      <c r="D18" s="86">
        <f t="shared" si="3"/>
        <v>496513058.88000005</v>
      </c>
      <c r="E18" s="86">
        <f t="shared" si="3"/>
        <v>66043732.279999994</v>
      </c>
      <c r="F18" s="86">
        <f t="shared" si="3"/>
        <v>47481284.799999997</v>
      </c>
      <c r="G18" s="86">
        <f t="shared" si="3"/>
        <v>430469326.60000002</v>
      </c>
    </row>
    <row r="19" spans="1:7" x14ac:dyDescent="0.25">
      <c r="A19" s="46" t="s">
        <v>39</v>
      </c>
      <c r="B19" s="85">
        <v>15922368.130000001</v>
      </c>
      <c r="C19" s="85">
        <v>2104850.5000000005</v>
      </c>
      <c r="D19" s="85">
        <v>18027218.630000006</v>
      </c>
      <c r="E19" s="85">
        <v>2598900.2899999991</v>
      </c>
      <c r="F19" s="85">
        <v>2523340.2799999989</v>
      </c>
      <c r="G19" s="85">
        <f>D19-E19</f>
        <v>15428318.340000007</v>
      </c>
    </row>
    <row r="20" spans="1:7" x14ac:dyDescent="0.25">
      <c r="A20" s="46" t="s">
        <v>40</v>
      </c>
      <c r="B20" s="85">
        <v>23691617.469999999</v>
      </c>
      <c r="C20" s="85">
        <v>3727269.52</v>
      </c>
      <c r="D20" s="85">
        <v>27418886.990000002</v>
      </c>
      <c r="E20" s="85">
        <v>953871.61</v>
      </c>
      <c r="F20" s="85">
        <v>912768.83</v>
      </c>
      <c r="G20" s="85">
        <f t="shared" ref="G20:G27" si="4">D20-E20</f>
        <v>26465015.380000003</v>
      </c>
    </row>
    <row r="21" spans="1:7" x14ac:dyDescent="0.25">
      <c r="A21" s="46" t="s">
        <v>41</v>
      </c>
      <c r="B21" s="85">
        <v>1204780</v>
      </c>
      <c r="C21" s="85">
        <v>-180000</v>
      </c>
      <c r="D21" s="85">
        <v>1024780</v>
      </c>
      <c r="E21" s="85">
        <v>228</v>
      </c>
      <c r="F21" s="85">
        <v>228</v>
      </c>
      <c r="G21" s="85">
        <f t="shared" si="4"/>
        <v>1024552</v>
      </c>
    </row>
    <row r="22" spans="1:7" x14ac:dyDescent="0.25">
      <c r="A22" s="46" t="s">
        <v>42</v>
      </c>
      <c r="B22" s="85">
        <v>28407126.09</v>
      </c>
      <c r="C22" s="85">
        <v>13355849.82</v>
      </c>
      <c r="D22" s="85">
        <v>41762975.910000004</v>
      </c>
      <c r="E22" s="85">
        <v>1641392.76</v>
      </c>
      <c r="F22" s="85">
        <v>1144432.8099999994</v>
      </c>
      <c r="G22" s="85">
        <f t="shared" si="4"/>
        <v>40121583.150000006</v>
      </c>
    </row>
    <row r="23" spans="1:7" x14ac:dyDescent="0.25">
      <c r="A23" s="46" t="s">
        <v>43</v>
      </c>
      <c r="B23" s="85">
        <v>15527396.879999999</v>
      </c>
      <c r="C23" s="85">
        <v>1990452.2500000002</v>
      </c>
      <c r="D23" s="85">
        <v>17517849.129999999</v>
      </c>
      <c r="E23" s="85">
        <v>1878649.6900000002</v>
      </c>
      <c r="F23" s="85">
        <v>1810911.67</v>
      </c>
      <c r="G23" s="85">
        <f t="shared" si="4"/>
        <v>15639199.439999999</v>
      </c>
    </row>
    <row r="24" spans="1:7" x14ac:dyDescent="0.25">
      <c r="A24" s="46" t="s">
        <v>44</v>
      </c>
      <c r="B24" s="85">
        <v>184948138.16999999</v>
      </c>
      <c r="C24" s="85">
        <v>63607463.669999987</v>
      </c>
      <c r="D24" s="85">
        <v>248555601.84</v>
      </c>
      <c r="E24" s="85">
        <v>34258022.039999992</v>
      </c>
      <c r="F24" s="85">
        <v>23290845.550000001</v>
      </c>
      <c r="G24" s="85">
        <f t="shared" si="4"/>
        <v>214297579.80000001</v>
      </c>
    </row>
    <row r="25" spans="1:7" x14ac:dyDescent="0.25">
      <c r="A25" s="46" t="s">
        <v>45</v>
      </c>
      <c r="B25" s="85">
        <v>52213518.310000002</v>
      </c>
      <c r="C25" s="85">
        <v>30296688.16</v>
      </c>
      <c r="D25" s="85">
        <v>82510206.469999999</v>
      </c>
      <c r="E25" s="85">
        <v>18596496.539999999</v>
      </c>
      <c r="F25" s="85">
        <v>12994587.099999996</v>
      </c>
      <c r="G25" s="85">
        <f t="shared" si="4"/>
        <v>63913709.93</v>
      </c>
    </row>
    <row r="26" spans="1:7" x14ac:dyDescent="0.25">
      <c r="A26" s="46" t="s">
        <v>46</v>
      </c>
      <c r="B26" s="85">
        <v>10376710.800000001</v>
      </c>
      <c r="C26" s="85">
        <v>402900</v>
      </c>
      <c r="D26" s="85">
        <v>10779610.800000001</v>
      </c>
      <c r="E26" s="85">
        <v>364</v>
      </c>
      <c r="F26" s="85">
        <v>364</v>
      </c>
      <c r="G26" s="85">
        <f t="shared" si="4"/>
        <v>10779246.800000001</v>
      </c>
    </row>
    <row r="27" spans="1:7" x14ac:dyDescent="0.25">
      <c r="A27" s="46" t="s">
        <v>47</v>
      </c>
      <c r="B27" s="85">
        <v>48745803.769999996</v>
      </c>
      <c r="C27" s="85">
        <v>170125.34000000003</v>
      </c>
      <c r="D27" s="85">
        <v>48915929.109999999</v>
      </c>
      <c r="E27" s="85">
        <v>6115807.3499999996</v>
      </c>
      <c r="F27" s="85">
        <v>4803806.5600000005</v>
      </c>
      <c r="G27" s="85">
        <f t="shared" si="4"/>
        <v>42800121.759999998</v>
      </c>
    </row>
    <row r="28" spans="1:7" x14ac:dyDescent="0.25">
      <c r="A28" s="45" t="s">
        <v>48</v>
      </c>
      <c r="B28" s="86">
        <f t="shared" ref="B28:G28" si="5">SUM(B29:B37)</f>
        <v>808281146.16999972</v>
      </c>
      <c r="C28" s="86">
        <f t="shared" si="5"/>
        <v>457960488.45000005</v>
      </c>
      <c r="D28" s="86">
        <f t="shared" si="5"/>
        <v>1266241634.6199999</v>
      </c>
      <c r="E28" s="86">
        <f t="shared" si="5"/>
        <v>196727921.80000004</v>
      </c>
      <c r="F28" s="86">
        <f t="shared" si="5"/>
        <v>180309928.19000003</v>
      </c>
      <c r="G28" s="86">
        <f t="shared" si="5"/>
        <v>1069513712.8199999</v>
      </c>
    </row>
    <row r="29" spans="1:7" x14ac:dyDescent="0.25">
      <c r="A29" s="46" t="s">
        <v>49</v>
      </c>
      <c r="B29" s="85">
        <v>58748985.609999992</v>
      </c>
      <c r="C29" s="85">
        <v>251580299.60999998</v>
      </c>
      <c r="D29" s="85">
        <v>310329285.21999997</v>
      </c>
      <c r="E29" s="85">
        <v>60517112.780000001</v>
      </c>
      <c r="F29" s="85">
        <v>60488547.329999998</v>
      </c>
      <c r="G29" s="85">
        <f>D29-E29</f>
        <v>249812172.43999997</v>
      </c>
    </row>
    <row r="30" spans="1:7" x14ac:dyDescent="0.25">
      <c r="A30" s="46" t="s">
        <v>50</v>
      </c>
      <c r="B30" s="85">
        <v>97831672.49999997</v>
      </c>
      <c r="C30" s="85">
        <v>16089407.570000002</v>
      </c>
      <c r="D30" s="85">
        <v>113921080.07000002</v>
      </c>
      <c r="E30" s="85">
        <v>8698221.7699999996</v>
      </c>
      <c r="F30" s="85">
        <v>6617129.75</v>
      </c>
      <c r="G30" s="85">
        <f t="shared" ref="G30:G37" si="6">D30-E30</f>
        <v>105222858.30000003</v>
      </c>
    </row>
    <row r="31" spans="1:7" x14ac:dyDescent="0.25">
      <c r="A31" s="46" t="s">
        <v>51</v>
      </c>
      <c r="B31" s="85">
        <v>134759387.75999999</v>
      </c>
      <c r="C31" s="85">
        <v>39034759.540000021</v>
      </c>
      <c r="D31" s="85">
        <v>173794147.29999995</v>
      </c>
      <c r="E31" s="85">
        <v>26613171.140000004</v>
      </c>
      <c r="F31" s="85">
        <v>25670851.16</v>
      </c>
      <c r="G31" s="85">
        <f t="shared" si="6"/>
        <v>147180976.15999994</v>
      </c>
    </row>
    <row r="32" spans="1:7" x14ac:dyDescent="0.25">
      <c r="A32" s="46" t="s">
        <v>52</v>
      </c>
      <c r="B32" s="85">
        <v>47594920.659999996</v>
      </c>
      <c r="C32" s="85">
        <v>-2050080.3299999998</v>
      </c>
      <c r="D32" s="85">
        <v>45544840.330000013</v>
      </c>
      <c r="E32" s="85">
        <v>8954608.9299999997</v>
      </c>
      <c r="F32" s="85">
        <v>8954608.9299999997</v>
      </c>
      <c r="G32" s="85">
        <f t="shared" si="6"/>
        <v>36590231.400000013</v>
      </c>
    </row>
    <row r="33" spans="1:7" ht="14.45" customHeight="1" x14ac:dyDescent="0.25">
      <c r="A33" s="46" t="s">
        <v>53</v>
      </c>
      <c r="B33" s="85">
        <v>230458485.71999985</v>
      </c>
      <c r="C33" s="85">
        <v>119959153.48000002</v>
      </c>
      <c r="D33" s="85">
        <v>350417639.19999999</v>
      </c>
      <c r="E33" s="85">
        <v>57980507.780000016</v>
      </c>
      <c r="F33" s="85">
        <v>45336275.020000003</v>
      </c>
      <c r="G33" s="85">
        <f t="shared" si="6"/>
        <v>292437131.41999996</v>
      </c>
    </row>
    <row r="34" spans="1:7" ht="14.45" customHeight="1" x14ac:dyDescent="0.25">
      <c r="A34" s="46" t="s">
        <v>54</v>
      </c>
      <c r="B34" s="85">
        <v>93414926.840000004</v>
      </c>
      <c r="C34" s="85">
        <v>2132668.8199999998</v>
      </c>
      <c r="D34" s="85">
        <v>95547595.659999996</v>
      </c>
      <c r="E34" s="85">
        <v>14194193.789999999</v>
      </c>
      <c r="F34" s="85">
        <v>13825858.339999998</v>
      </c>
      <c r="G34" s="85">
        <f t="shared" si="6"/>
        <v>81353401.870000005</v>
      </c>
    </row>
    <row r="35" spans="1:7" ht="14.45" customHeight="1" x14ac:dyDescent="0.25">
      <c r="A35" s="46" t="s">
        <v>55</v>
      </c>
      <c r="B35" s="85">
        <v>5372460.4000000004</v>
      </c>
      <c r="C35" s="85">
        <v>83265.990000000005</v>
      </c>
      <c r="D35" s="85">
        <v>5455726.3900000006</v>
      </c>
      <c r="E35" s="85">
        <v>321922.40999999992</v>
      </c>
      <c r="F35" s="85">
        <v>304815.95999999996</v>
      </c>
      <c r="G35" s="85">
        <f t="shared" si="6"/>
        <v>5133803.9800000004</v>
      </c>
    </row>
    <row r="36" spans="1:7" ht="14.45" customHeight="1" x14ac:dyDescent="0.25">
      <c r="A36" s="46" t="s">
        <v>56</v>
      </c>
      <c r="B36" s="85">
        <v>58723524.039999999</v>
      </c>
      <c r="C36" s="85">
        <v>9257969.5700000003</v>
      </c>
      <c r="D36" s="85">
        <v>67981493.609999999</v>
      </c>
      <c r="E36" s="85">
        <v>5581100.3100000015</v>
      </c>
      <c r="F36" s="85">
        <v>5281946.0199999996</v>
      </c>
      <c r="G36" s="85">
        <f t="shared" si="6"/>
        <v>62400393.299999997</v>
      </c>
    </row>
    <row r="37" spans="1:7" ht="14.45" customHeight="1" x14ac:dyDescent="0.25">
      <c r="A37" s="46" t="s">
        <v>57</v>
      </c>
      <c r="B37" s="85">
        <v>81376782.640000015</v>
      </c>
      <c r="C37" s="85">
        <v>21873044.199999999</v>
      </c>
      <c r="D37" s="85">
        <v>103249826.84</v>
      </c>
      <c r="E37" s="85">
        <v>13867082.890000004</v>
      </c>
      <c r="F37" s="85">
        <v>13829895.680000005</v>
      </c>
      <c r="G37" s="85">
        <f t="shared" si="6"/>
        <v>89382743.950000003</v>
      </c>
    </row>
    <row r="38" spans="1:7" x14ac:dyDescent="0.25">
      <c r="A38" s="45" t="s">
        <v>58</v>
      </c>
      <c r="B38" s="86">
        <f t="shared" ref="B38:G38" si="7">SUM(B39:B47)</f>
        <v>938620025.76999998</v>
      </c>
      <c r="C38" s="86">
        <f t="shared" si="7"/>
        <v>258312220.15000004</v>
      </c>
      <c r="D38" s="86">
        <f t="shared" si="7"/>
        <v>1196932245.9200003</v>
      </c>
      <c r="E38" s="86">
        <f t="shared" si="7"/>
        <v>322845208.72000003</v>
      </c>
      <c r="F38" s="86">
        <f t="shared" si="7"/>
        <v>260128418.53999996</v>
      </c>
      <c r="G38" s="86">
        <f t="shared" si="7"/>
        <v>874087037.20000005</v>
      </c>
    </row>
    <row r="39" spans="1:7" x14ac:dyDescent="0.25">
      <c r="A39" s="46" t="s">
        <v>59</v>
      </c>
      <c r="B39" s="85">
        <v>0</v>
      </c>
      <c r="C39" s="85">
        <v>1706520</v>
      </c>
      <c r="D39" s="85">
        <v>1706520</v>
      </c>
      <c r="E39" s="85">
        <v>0</v>
      </c>
      <c r="F39" s="85">
        <v>0</v>
      </c>
      <c r="G39" s="85">
        <f>D39-E39</f>
        <v>1706520</v>
      </c>
    </row>
    <row r="40" spans="1:7" x14ac:dyDescent="0.25">
      <c r="A40" s="46" t="s">
        <v>60</v>
      </c>
      <c r="B40" s="85">
        <v>714711332.34000003</v>
      </c>
      <c r="C40" s="85">
        <v>87594087.410000011</v>
      </c>
      <c r="D40" s="85">
        <v>802305419.75000012</v>
      </c>
      <c r="E40" s="85">
        <v>292284163.33000004</v>
      </c>
      <c r="F40" s="85">
        <v>233331778.09999996</v>
      </c>
      <c r="G40" s="85">
        <f t="shared" ref="G40:G47" si="8">D40-E40</f>
        <v>510021256.42000008</v>
      </c>
    </row>
    <row r="41" spans="1:7" x14ac:dyDescent="0.25">
      <c r="A41" s="46" t="s">
        <v>61</v>
      </c>
      <c r="B41" s="85">
        <v>101290000</v>
      </c>
      <c r="C41" s="85">
        <v>30726109.199999999</v>
      </c>
      <c r="D41" s="85">
        <v>132016109.2</v>
      </c>
      <c r="E41" s="85">
        <v>18693149.640000001</v>
      </c>
      <c r="F41" s="85">
        <v>18505917.640000001</v>
      </c>
      <c r="G41" s="85">
        <f t="shared" si="8"/>
        <v>113322959.56</v>
      </c>
    </row>
    <row r="42" spans="1:7" x14ac:dyDescent="0.25">
      <c r="A42" s="46" t="s">
        <v>62</v>
      </c>
      <c r="B42" s="85">
        <v>121216468</v>
      </c>
      <c r="C42" s="85">
        <v>41016568.040000007</v>
      </c>
      <c r="D42" s="85">
        <v>162233036.03999999</v>
      </c>
      <c r="E42" s="85">
        <v>11483452.789999999</v>
      </c>
      <c r="F42" s="85">
        <v>7906279.8399999999</v>
      </c>
      <c r="G42" s="85">
        <f t="shared" si="8"/>
        <v>150749583.25</v>
      </c>
    </row>
    <row r="43" spans="1:7" x14ac:dyDescent="0.25">
      <c r="A43" s="46" t="s">
        <v>63</v>
      </c>
      <c r="B43" s="85">
        <v>1342225.43</v>
      </c>
      <c r="C43" s="85">
        <v>0</v>
      </c>
      <c r="D43" s="85">
        <v>1342225.43</v>
      </c>
      <c r="E43" s="85">
        <v>358032.96</v>
      </c>
      <c r="F43" s="85">
        <v>358032.96</v>
      </c>
      <c r="G43" s="85">
        <f t="shared" si="8"/>
        <v>984192.47</v>
      </c>
    </row>
    <row r="44" spans="1:7" x14ac:dyDescent="0.25">
      <c r="A44" s="46" t="s">
        <v>64</v>
      </c>
      <c r="B44" s="85">
        <v>0</v>
      </c>
      <c r="C44" s="85">
        <v>0</v>
      </c>
      <c r="D44" s="85">
        <v>0</v>
      </c>
      <c r="E44" s="85">
        <v>0</v>
      </c>
      <c r="F44" s="85">
        <v>0</v>
      </c>
      <c r="G44" s="85">
        <f t="shared" si="8"/>
        <v>0</v>
      </c>
    </row>
    <row r="45" spans="1:7" x14ac:dyDescent="0.25">
      <c r="A45" s="46" t="s">
        <v>65</v>
      </c>
      <c r="B45" s="85">
        <v>0</v>
      </c>
      <c r="C45" s="85">
        <v>0</v>
      </c>
      <c r="D45" s="85">
        <v>0</v>
      </c>
      <c r="E45" s="85">
        <v>0</v>
      </c>
      <c r="F45" s="85">
        <v>0</v>
      </c>
      <c r="G45" s="85">
        <f t="shared" si="8"/>
        <v>0</v>
      </c>
    </row>
    <row r="46" spans="1:7" x14ac:dyDescent="0.25">
      <c r="A46" s="46" t="s">
        <v>66</v>
      </c>
      <c r="B46" s="85">
        <v>0</v>
      </c>
      <c r="C46" s="85">
        <v>95000000</v>
      </c>
      <c r="D46" s="85">
        <v>95000000</v>
      </c>
      <c r="E46" s="85">
        <v>0</v>
      </c>
      <c r="F46" s="85">
        <v>0</v>
      </c>
      <c r="G46" s="85">
        <f t="shared" si="8"/>
        <v>95000000</v>
      </c>
    </row>
    <row r="47" spans="1:7" x14ac:dyDescent="0.25">
      <c r="A47" s="46" t="s">
        <v>67</v>
      </c>
      <c r="B47" s="85">
        <v>60000</v>
      </c>
      <c r="C47" s="85">
        <v>2268935.5</v>
      </c>
      <c r="D47" s="85">
        <v>2328935.5</v>
      </c>
      <c r="E47" s="85">
        <v>26410</v>
      </c>
      <c r="F47" s="85">
        <v>26410</v>
      </c>
      <c r="G47" s="85">
        <f t="shared" si="8"/>
        <v>2302525.5</v>
      </c>
    </row>
    <row r="48" spans="1:7" x14ac:dyDescent="0.25">
      <c r="A48" s="45" t="s">
        <v>68</v>
      </c>
      <c r="B48" s="86">
        <f t="shared" ref="B48:G48" si="9">SUM(B49:B57)</f>
        <v>109604411.16000001</v>
      </c>
      <c r="C48" s="86">
        <f t="shared" si="9"/>
        <v>182465810.34000006</v>
      </c>
      <c r="D48" s="86">
        <f t="shared" si="9"/>
        <v>292070221.5</v>
      </c>
      <c r="E48" s="86">
        <f t="shared" si="9"/>
        <v>21843351.34</v>
      </c>
      <c r="F48" s="86">
        <f t="shared" si="9"/>
        <v>21021895.34</v>
      </c>
      <c r="G48" s="86">
        <f t="shared" si="9"/>
        <v>270226870.16000003</v>
      </c>
    </row>
    <row r="49" spans="1:7" x14ac:dyDescent="0.25">
      <c r="A49" s="46" t="s">
        <v>69</v>
      </c>
      <c r="B49" s="85">
        <v>35934184.290000007</v>
      </c>
      <c r="C49" s="85">
        <v>34982054.390000015</v>
      </c>
      <c r="D49" s="85">
        <v>70916238.680000007</v>
      </c>
      <c r="E49" s="85">
        <v>2430097.63</v>
      </c>
      <c r="F49" s="85">
        <v>2430097.63</v>
      </c>
      <c r="G49" s="85">
        <f>D49-E49</f>
        <v>68486141.050000012</v>
      </c>
    </row>
    <row r="50" spans="1:7" x14ac:dyDescent="0.25">
      <c r="A50" s="46" t="s">
        <v>70</v>
      </c>
      <c r="B50" s="85">
        <v>1743729</v>
      </c>
      <c r="C50" s="85">
        <v>8810719.8000000007</v>
      </c>
      <c r="D50" s="85">
        <v>10554448.800000001</v>
      </c>
      <c r="E50" s="85">
        <v>0</v>
      </c>
      <c r="F50" s="85">
        <v>0</v>
      </c>
      <c r="G50" s="85">
        <f t="shared" ref="G50:G57" si="10">D50-E50</f>
        <v>10554448.800000001</v>
      </c>
    </row>
    <row r="51" spans="1:7" x14ac:dyDescent="0.25">
      <c r="A51" s="46" t="s">
        <v>71</v>
      </c>
      <c r="B51" s="85">
        <v>1601948</v>
      </c>
      <c r="C51" s="85">
        <v>4794.2</v>
      </c>
      <c r="D51" s="85">
        <v>1606742.2</v>
      </c>
      <c r="E51" s="85">
        <v>5794.2</v>
      </c>
      <c r="F51" s="85">
        <v>5794.2</v>
      </c>
      <c r="G51" s="85">
        <f t="shared" si="10"/>
        <v>1600948</v>
      </c>
    </row>
    <row r="52" spans="1:7" x14ac:dyDescent="0.25">
      <c r="A52" s="46" t="s">
        <v>72</v>
      </c>
      <c r="B52" s="85">
        <v>20502000</v>
      </c>
      <c r="C52" s="85">
        <v>16760406.700000016</v>
      </c>
      <c r="D52" s="85">
        <v>37262406.700000018</v>
      </c>
      <c r="E52" s="85">
        <v>813800</v>
      </c>
      <c r="F52" s="85">
        <v>0</v>
      </c>
      <c r="G52" s="85">
        <f t="shared" si="10"/>
        <v>36448606.700000018</v>
      </c>
    </row>
    <row r="53" spans="1:7" x14ac:dyDescent="0.25">
      <c r="A53" s="46" t="s">
        <v>73</v>
      </c>
      <c r="B53" s="85">
        <v>719880</v>
      </c>
      <c r="C53" s="85">
        <v>25443506.649999999</v>
      </c>
      <c r="D53" s="85">
        <v>26163386.649999999</v>
      </c>
      <c r="E53" s="85">
        <v>293480</v>
      </c>
      <c r="F53" s="85">
        <v>293480</v>
      </c>
      <c r="G53" s="85">
        <f t="shared" si="10"/>
        <v>25869906.649999999</v>
      </c>
    </row>
    <row r="54" spans="1:7" x14ac:dyDescent="0.25">
      <c r="A54" s="46" t="s">
        <v>74</v>
      </c>
      <c r="B54" s="85">
        <v>44440514.359999999</v>
      </c>
      <c r="C54" s="85">
        <v>57292914.99000001</v>
      </c>
      <c r="D54" s="85">
        <v>101733429.34999999</v>
      </c>
      <c r="E54" s="85">
        <v>108728.95</v>
      </c>
      <c r="F54" s="85">
        <v>101072.95</v>
      </c>
      <c r="G54" s="85">
        <f t="shared" si="10"/>
        <v>101624700.39999999</v>
      </c>
    </row>
    <row r="55" spans="1:7" x14ac:dyDescent="0.25">
      <c r="A55" s="46" t="s">
        <v>75</v>
      </c>
      <c r="B55" s="85">
        <v>0</v>
      </c>
      <c r="C55" s="85">
        <v>0</v>
      </c>
      <c r="D55" s="85">
        <v>0</v>
      </c>
      <c r="E55" s="85">
        <v>0</v>
      </c>
      <c r="F55" s="85">
        <v>0</v>
      </c>
      <c r="G55" s="85">
        <f t="shared" si="10"/>
        <v>0</v>
      </c>
    </row>
    <row r="56" spans="1:7" x14ac:dyDescent="0.25">
      <c r="A56" s="46" t="s">
        <v>76</v>
      </c>
      <c r="B56" s="85">
        <v>0</v>
      </c>
      <c r="C56" s="85">
        <v>32000000</v>
      </c>
      <c r="D56" s="85">
        <v>32000000</v>
      </c>
      <c r="E56" s="85">
        <v>18191450.559999999</v>
      </c>
      <c r="F56" s="85">
        <v>18191450.559999999</v>
      </c>
      <c r="G56" s="85">
        <f t="shared" si="10"/>
        <v>13808549.440000001</v>
      </c>
    </row>
    <row r="57" spans="1:7" x14ac:dyDescent="0.25">
      <c r="A57" s="46" t="s">
        <v>77</v>
      </c>
      <c r="B57" s="85">
        <v>4662155.51</v>
      </c>
      <c r="C57" s="85">
        <v>7171413.6100000003</v>
      </c>
      <c r="D57" s="85">
        <v>11833569.119999999</v>
      </c>
      <c r="E57" s="85">
        <v>0</v>
      </c>
      <c r="F57" s="85">
        <v>0</v>
      </c>
      <c r="G57" s="85">
        <f t="shared" si="10"/>
        <v>11833569.119999999</v>
      </c>
    </row>
    <row r="58" spans="1:7" x14ac:dyDescent="0.25">
      <c r="A58" s="45" t="s">
        <v>78</v>
      </c>
      <c r="B58" s="86">
        <f t="shared" ref="B58:G58" si="11">SUM(B59:B61)</f>
        <v>920157563.49000001</v>
      </c>
      <c r="C58" s="86">
        <f t="shared" si="11"/>
        <v>1533351552.0400004</v>
      </c>
      <c r="D58" s="86">
        <f t="shared" si="11"/>
        <v>2453509115.5300002</v>
      </c>
      <c r="E58" s="86">
        <f t="shared" si="11"/>
        <v>118585567.64999993</v>
      </c>
      <c r="F58" s="86">
        <f t="shared" si="11"/>
        <v>106085613.67999998</v>
      </c>
      <c r="G58" s="86">
        <f t="shared" si="11"/>
        <v>2334923547.8800001</v>
      </c>
    </row>
    <row r="59" spans="1:7" x14ac:dyDescent="0.25">
      <c r="A59" s="46" t="s">
        <v>79</v>
      </c>
      <c r="B59" s="85">
        <v>325678785.47000003</v>
      </c>
      <c r="C59" s="85">
        <v>1116310409.2400005</v>
      </c>
      <c r="D59" s="85">
        <v>1441989194.71</v>
      </c>
      <c r="E59" s="85">
        <v>87237066.429999933</v>
      </c>
      <c r="F59" s="85">
        <v>78470380.399999976</v>
      </c>
      <c r="G59" s="85">
        <f>D59-E59</f>
        <v>1354752128.2800002</v>
      </c>
    </row>
    <row r="60" spans="1:7" x14ac:dyDescent="0.25">
      <c r="A60" s="46" t="s">
        <v>80</v>
      </c>
      <c r="B60" s="85">
        <v>594478778.01999998</v>
      </c>
      <c r="C60" s="85">
        <v>417041142.79999995</v>
      </c>
      <c r="D60" s="85">
        <v>1011519920.8200001</v>
      </c>
      <c r="E60" s="85">
        <v>31348501.219999999</v>
      </c>
      <c r="F60" s="85">
        <v>27615233.280000005</v>
      </c>
      <c r="G60" s="85">
        <f t="shared" ref="G60:G61" si="12">D60-E60</f>
        <v>980171419.60000002</v>
      </c>
    </row>
    <row r="61" spans="1:7" x14ac:dyDescent="0.25">
      <c r="A61" s="46" t="s">
        <v>81</v>
      </c>
      <c r="B61" s="85">
        <v>0</v>
      </c>
      <c r="C61" s="85">
        <v>0</v>
      </c>
      <c r="D61" s="85">
        <v>0</v>
      </c>
      <c r="E61" s="85">
        <v>0</v>
      </c>
      <c r="F61" s="85">
        <v>0</v>
      </c>
      <c r="G61" s="85">
        <f t="shared" si="12"/>
        <v>0</v>
      </c>
    </row>
    <row r="62" spans="1:7" x14ac:dyDescent="0.25">
      <c r="A62" s="45" t="s">
        <v>82</v>
      </c>
      <c r="B62" s="86">
        <f t="shared" ref="B62:G62" si="13">SUM(B63:B67,B69:B70)</f>
        <v>150000000</v>
      </c>
      <c r="C62" s="86">
        <f t="shared" si="13"/>
        <v>-95447380.310000002</v>
      </c>
      <c r="D62" s="86">
        <f t="shared" si="13"/>
        <v>54552619.689999998</v>
      </c>
      <c r="E62" s="86">
        <f t="shared" si="13"/>
        <v>0</v>
      </c>
      <c r="F62" s="86">
        <f t="shared" si="13"/>
        <v>0</v>
      </c>
      <c r="G62" s="86">
        <f t="shared" si="13"/>
        <v>54552619.689999998</v>
      </c>
    </row>
    <row r="63" spans="1:7" x14ac:dyDescent="0.25">
      <c r="A63" s="46" t="s">
        <v>83</v>
      </c>
      <c r="B63" s="85">
        <v>0</v>
      </c>
      <c r="C63" s="85">
        <v>0</v>
      </c>
      <c r="D63" s="85">
        <v>0</v>
      </c>
      <c r="E63" s="85">
        <v>0</v>
      </c>
      <c r="F63" s="85">
        <v>0</v>
      </c>
      <c r="G63" s="85">
        <f>D63-E63</f>
        <v>0</v>
      </c>
    </row>
    <row r="64" spans="1:7" x14ac:dyDescent="0.25">
      <c r="A64" s="46" t="s">
        <v>84</v>
      </c>
      <c r="B64" s="85">
        <v>0</v>
      </c>
      <c r="C64" s="85">
        <v>0</v>
      </c>
      <c r="D64" s="85">
        <v>0</v>
      </c>
      <c r="E64" s="85">
        <v>0</v>
      </c>
      <c r="F64" s="85">
        <v>0</v>
      </c>
      <c r="G64" s="85">
        <f t="shared" ref="G64:G70" si="14">D64-E64</f>
        <v>0</v>
      </c>
    </row>
    <row r="65" spans="1:7" x14ac:dyDescent="0.25">
      <c r="A65" s="46" t="s">
        <v>85</v>
      </c>
      <c r="B65" s="85">
        <v>0</v>
      </c>
      <c r="C65" s="85">
        <v>0</v>
      </c>
      <c r="D65" s="85">
        <v>0</v>
      </c>
      <c r="E65" s="85">
        <v>0</v>
      </c>
      <c r="F65" s="85">
        <v>0</v>
      </c>
      <c r="G65" s="85">
        <f t="shared" si="14"/>
        <v>0</v>
      </c>
    </row>
    <row r="66" spans="1:7" x14ac:dyDescent="0.25">
      <c r="A66" s="46" t="s">
        <v>86</v>
      </c>
      <c r="B66" s="85">
        <v>0</v>
      </c>
      <c r="C66" s="85">
        <v>0</v>
      </c>
      <c r="D66" s="85">
        <v>0</v>
      </c>
      <c r="E66" s="85">
        <v>0</v>
      </c>
      <c r="F66" s="85">
        <v>0</v>
      </c>
      <c r="G66" s="85">
        <f t="shared" si="14"/>
        <v>0</v>
      </c>
    </row>
    <row r="67" spans="1:7" x14ac:dyDescent="0.25">
      <c r="A67" s="46" t="s">
        <v>87</v>
      </c>
      <c r="B67" s="85">
        <v>0</v>
      </c>
      <c r="C67" s="85">
        <v>0</v>
      </c>
      <c r="D67" s="85">
        <v>0</v>
      </c>
      <c r="E67" s="85">
        <v>0</v>
      </c>
      <c r="F67" s="85">
        <v>0</v>
      </c>
      <c r="G67" s="85">
        <f t="shared" si="14"/>
        <v>0</v>
      </c>
    </row>
    <row r="68" spans="1:7" x14ac:dyDescent="0.25">
      <c r="A68" s="46" t="s">
        <v>88</v>
      </c>
      <c r="B68" s="85">
        <v>0</v>
      </c>
      <c r="C68" s="85">
        <v>0</v>
      </c>
      <c r="D68" s="85">
        <v>0</v>
      </c>
      <c r="E68" s="85">
        <v>0</v>
      </c>
      <c r="F68" s="85">
        <v>0</v>
      </c>
      <c r="G68" s="85">
        <f t="shared" si="14"/>
        <v>0</v>
      </c>
    </row>
    <row r="69" spans="1:7" x14ac:dyDescent="0.25">
      <c r="A69" s="46" t="s">
        <v>89</v>
      </c>
      <c r="B69" s="85">
        <v>0</v>
      </c>
      <c r="C69" s="85">
        <v>0</v>
      </c>
      <c r="D69" s="85">
        <v>0</v>
      </c>
      <c r="E69" s="85">
        <v>0</v>
      </c>
      <c r="F69" s="85">
        <v>0</v>
      </c>
      <c r="G69" s="85">
        <f t="shared" si="14"/>
        <v>0</v>
      </c>
    </row>
    <row r="70" spans="1:7" x14ac:dyDescent="0.25">
      <c r="A70" s="46" t="s">
        <v>90</v>
      </c>
      <c r="B70" s="85">
        <v>150000000</v>
      </c>
      <c r="C70" s="85">
        <v>-95447380.310000002</v>
      </c>
      <c r="D70" s="85">
        <v>54552619.689999998</v>
      </c>
      <c r="E70" s="85">
        <v>0</v>
      </c>
      <c r="F70" s="85">
        <v>0</v>
      </c>
      <c r="G70" s="85">
        <f t="shared" si="14"/>
        <v>54552619.689999998</v>
      </c>
    </row>
    <row r="71" spans="1:7" x14ac:dyDescent="0.25">
      <c r="A71" s="45" t="s">
        <v>91</v>
      </c>
      <c r="B71" s="86">
        <f t="shared" ref="B71:G71" si="15">SUM(B72:B74)</f>
        <v>0</v>
      </c>
      <c r="C71" s="86">
        <f t="shared" si="15"/>
        <v>0</v>
      </c>
      <c r="D71" s="86">
        <f t="shared" si="15"/>
        <v>0</v>
      </c>
      <c r="E71" s="86">
        <f t="shared" si="15"/>
        <v>0</v>
      </c>
      <c r="F71" s="86">
        <f t="shared" si="15"/>
        <v>0</v>
      </c>
      <c r="G71" s="86">
        <f t="shared" si="15"/>
        <v>0</v>
      </c>
    </row>
    <row r="72" spans="1:7" x14ac:dyDescent="0.25">
      <c r="A72" s="46" t="s">
        <v>92</v>
      </c>
      <c r="B72" s="85">
        <v>0</v>
      </c>
      <c r="C72" s="85">
        <v>0</v>
      </c>
      <c r="D72" s="85">
        <v>0</v>
      </c>
      <c r="E72" s="85">
        <v>0</v>
      </c>
      <c r="F72" s="85">
        <v>0</v>
      </c>
      <c r="G72" s="85">
        <f>D72-E72</f>
        <v>0</v>
      </c>
    </row>
    <row r="73" spans="1:7" x14ac:dyDescent="0.25">
      <c r="A73" s="46" t="s">
        <v>93</v>
      </c>
      <c r="B73" s="85">
        <v>0</v>
      </c>
      <c r="C73" s="85">
        <v>0</v>
      </c>
      <c r="D73" s="85">
        <v>0</v>
      </c>
      <c r="E73" s="85">
        <v>0</v>
      </c>
      <c r="F73" s="85">
        <v>0</v>
      </c>
      <c r="G73" s="85">
        <f t="shared" ref="G73:G74" si="16">D73-E73</f>
        <v>0</v>
      </c>
    </row>
    <row r="74" spans="1:7" x14ac:dyDescent="0.25">
      <c r="A74" s="46" t="s">
        <v>94</v>
      </c>
      <c r="B74" s="85">
        <v>0</v>
      </c>
      <c r="C74" s="85">
        <v>0</v>
      </c>
      <c r="D74" s="85">
        <v>0</v>
      </c>
      <c r="E74" s="85">
        <v>0</v>
      </c>
      <c r="F74" s="85">
        <v>0</v>
      </c>
      <c r="G74" s="85">
        <f t="shared" si="16"/>
        <v>0</v>
      </c>
    </row>
    <row r="75" spans="1:7" x14ac:dyDescent="0.25">
      <c r="A75" s="45" t="s">
        <v>95</v>
      </c>
      <c r="B75" s="86">
        <f t="shared" ref="B75:G75" si="17">SUM(B76:B82)</f>
        <v>0</v>
      </c>
      <c r="C75" s="86">
        <f t="shared" si="17"/>
        <v>0</v>
      </c>
      <c r="D75" s="86">
        <f t="shared" si="17"/>
        <v>0</v>
      </c>
      <c r="E75" s="86">
        <f t="shared" si="17"/>
        <v>0</v>
      </c>
      <c r="F75" s="86">
        <f t="shared" si="17"/>
        <v>0</v>
      </c>
      <c r="G75" s="86">
        <f t="shared" si="17"/>
        <v>0</v>
      </c>
    </row>
    <row r="76" spans="1:7" x14ac:dyDescent="0.25">
      <c r="A76" s="46" t="s">
        <v>96</v>
      </c>
      <c r="B76" s="85">
        <v>0</v>
      </c>
      <c r="C76" s="85">
        <v>0</v>
      </c>
      <c r="D76" s="85">
        <v>0</v>
      </c>
      <c r="E76" s="85">
        <v>0</v>
      </c>
      <c r="F76" s="85">
        <v>0</v>
      </c>
      <c r="G76" s="85">
        <f>D76-E76</f>
        <v>0</v>
      </c>
    </row>
    <row r="77" spans="1:7" x14ac:dyDescent="0.25">
      <c r="A77" s="46" t="s">
        <v>97</v>
      </c>
      <c r="B77" s="85">
        <v>0</v>
      </c>
      <c r="C77" s="85">
        <v>0</v>
      </c>
      <c r="D77" s="85">
        <v>0</v>
      </c>
      <c r="E77" s="85">
        <v>0</v>
      </c>
      <c r="F77" s="85">
        <v>0</v>
      </c>
      <c r="G77" s="85">
        <f t="shared" ref="G77:G82" si="18">D77-E77</f>
        <v>0</v>
      </c>
    </row>
    <row r="78" spans="1:7" x14ac:dyDescent="0.25">
      <c r="A78" s="46" t="s">
        <v>98</v>
      </c>
      <c r="B78" s="85">
        <v>0</v>
      </c>
      <c r="C78" s="85">
        <v>0</v>
      </c>
      <c r="D78" s="85">
        <v>0</v>
      </c>
      <c r="E78" s="85">
        <v>0</v>
      </c>
      <c r="F78" s="85">
        <v>0</v>
      </c>
      <c r="G78" s="85">
        <f t="shared" si="18"/>
        <v>0</v>
      </c>
    </row>
    <row r="79" spans="1:7" x14ac:dyDescent="0.25">
      <c r="A79" s="46" t="s">
        <v>99</v>
      </c>
      <c r="B79" s="85">
        <v>0</v>
      </c>
      <c r="C79" s="85">
        <v>0</v>
      </c>
      <c r="D79" s="85">
        <v>0</v>
      </c>
      <c r="E79" s="85">
        <v>0</v>
      </c>
      <c r="F79" s="85">
        <v>0</v>
      </c>
      <c r="G79" s="85">
        <f t="shared" si="18"/>
        <v>0</v>
      </c>
    </row>
    <row r="80" spans="1:7" x14ac:dyDescent="0.25">
      <c r="A80" s="46" t="s">
        <v>100</v>
      </c>
      <c r="B80" s="85">
        <v>0</v>
      </c>
      <c r="C80" s="85">
        <v>0</v>
      </c>
      <c r="D80" s="85">
        <v>0</v>
      </c>
      <c r="E80" s="85">
        <v>0</v>
      </c>
      <c r="F80" s="85">
        <v>0</v>
      </c>
      <c r="G80" s="85">
        <f t="shared" si="18"/>
        <v>0</v>
      </c>
    </row>
    <row r="81" spans="1:7" x14ac:dyDescent="0.25">
      <c r="A81" s="46" t="s">
        <v>101</v>
      </c>
      <c r="B81" s="85">
        <v>0</v>
      </c>
      <c r="C81" s="85">
        <v>0</v>
      </c>
      <c r="D81" s="85">
        <v>0</v>
      </c>
      <c r="E81" s="85">
        <v>0</v>
      </c>
      <c r="F81" s="85">
        <v>0</v>
      </c>
      <c r="G81" s="85">
        <f t="shared" si="18"/>
        <v>0</v>
      </c>
    </row>
    <row r="82" spans="1:7" x14ac:dyDescent="0.25">
      <c r="A82" s="46" t="s">
        <v>102</v>
      </c>
      <c r="B82" s="85">
        <v>0</v>
      </c>
      <c r="C82" s="85">
        <v>0</v>
      </c>
      <c r="D82" s="85">
        <v>0</v>
      </c>
      <c r="E82" s="85">
        <v>0</v>
      </c>
      <c r="F82" s="85">
        <v>0</v>
      </c>
      <c r="G82" s="85">
        <f t="shared" si="18"/>
        <v>0</v>
      </c>
    </row>
    <row r="83" spans="1:7" x14ac:dyDescent="0.25">
      <c r="A83" s="47"/>
      <c r="B83" s="39"/>
      <c r="C83" s="39"/>
      <c r="D83" s="39"/>
      <c r="E83" s="39"/>
      <c r="F83" s="39"/>
      <c r="G83" s="39"/>
    </row>
    <row r="84" spans="1:7" x14ac:dyDescent="0.25">
      <c r="A84" s="7" t="s">
        <v>103</v>
      </c>
      <c r="B84" s="86">
        <f t="shared" ref="B84:G84" si="19">SUM(B85,B93,B103,B113,B123,B133,B137,B146,B150)</f>
        <v>1808522536.4099998</v>
      </c>
      <c r="C84" s="86">
        <f t="shared" si="19"/>
        <v>469723808.72999996</v>
      </c>
      <c r="D84" s="86">
        <f t="shared" si="19"/>
        <v>2278246345.1400003</v>
      </c>
      <c r="E84" s="86">
        <f t="shared" si="19"/>
        <v>202517022.20000002</v>
      </c>
      <c r="F84" s="86">
        <f t="shared" si="19"/>
        <v>181751822.28999999</v>
      </c>
      <c r="G84" s="86">
        <f t="shared" si="19"/>
        <v>2075729322.9400003</v>
      </c>
    </row>
    <row r="85" spans="1:7" x14ac:dyDescent="0.25">
      <c r="A85" s="45" t="s">
        <v>30</v>
      </c>
      <c r="B85" s="86">
        <f t="shared" ref="B85:G85" si="20">SUM(B86:B92)</f>
        <v>407783184.98999989</v>
      </c>
      <c r="C85" s="86">
        <f t="shared" si="20"/>
        <v>-125887707.58999997</v>
      </c>
      <c r="D85" s="86">
        <f t="shared" si="20"/>
        <v>281895477.40000004</v>
      </c>
      <c r="E85" s="86">
        <f t="shared" si="20"/>
        <v>79944425.000000015</v>
      </c>
      <c r="F85" s="86">
        <f t="shared" si="20"/>
        <v>64712762.049999997</v>
      </c>
      <c r="G85" s="86">
        <f t="shared" si="20"/>
        <v>201951052.40000004</v>
      </c>
    </row>
    <row r="86" spans="1:7" x14ac:dyDescent="0.25">
      <c r="A86" s="46" t="s">
        <v>31</v>
      </c>
      <c r="B86" s="85">
        <v>0</v>
      </c>
      <c r="C86" s="85">
        <v>0</v>
      </c>
      <c r="D86" s="85">
        <v>0</v>
      </c>
      <c r="E86" s="85">
        <v>0</v>
      </c>
      <c r="F86" s="85">
        <v>0</v>
      </c>
      <c r="G86" s="85">
        <f>D86-E86</f>
        <v>0</v>
      </c>
    </row>
    <row r="87" spans="1:7" x14ac:dyDescent="0.25">
      <c r="A87" s="46" t="s">
        <v>32</v>
      </c>
      <c r="B87" s="85">
        <v>0</v>
      </c>
      <c r="C87" s="85">
        <v>0</v>
      </c>
      <c r="D87" s="85">
        <v>0</v>
      </c>
      <c r="E87" s="85">
        <v>0</v>
      </c>
      <c r="F87" s="85">
        <v>0</v>
      </c>
      <c r="G87" s="85">
        <f t="shared" ref="G87:G92" si="21">D87-E87</f>
        <v>0</v>
      </c>
    </row>
    <row r="88" spans="1:7" x14ac:dyDescent="0.25">
      <c r="A88" s="46" t="s">
        <v>33</v>
      </c>
      <c r="B88" s="85">
        <v>0</v>
      </c>
      <c r="C88" s="85">
        <v>0</v>
      </c>
      <c r="D88" s="85">
        <v>0</v>
      </c>
      <c r="E88" s="85">
        <v>0</v>
      </c>
      <c r="F88" s="85">
        <v>0</v>
      </c>
      <c r="G88" s="85">
        <f t="shared" si="21"/>
        <v>0</v>
      </c>
    </row>
    <row r="89" spans="1:7" x14ac:dyDescent="0.25">
      <c r="A89" s="46" t="s">
        <v>34</v>
      </c>
      <c r="B89" s="85">
        <v>407783184.98999989</v>
      </c>
      <c r="C89" s="85">
        <v>-125887707.58999997</v>
      </c>
      <c r="D89" s="85">
        <v>281895477.40000004</v>
      </c>
      <c r="E89" s="85">
        <v>79944425.000000015</v>
      </c>
      <c r="F89" s="85">
        <v>64712762.049999997</v>
      </c>
      <c r="G89" s="85">
        <f t="shared" si="21"/>
        <v>201951052.40000004</v>
      </c>
    </row>
    <row r="90" spans="1:7" x14ac:dyDescent="0.25">
      <c r="A90" s="46" t="s">
        <v>35</v>
      </c>
      <c r="B90" s="85">
        <v>0</v>
      </c>
      <c r="C90" s="85">
        <v>0</v>
      </c>
      <c r="D90" s="85">
        <v>0</v>
      </c>
      <c r="E90" s="85">
        <v>0</v>
      </c>
      <c r="F90" s="85">
        <v>0</v>
      </c>
      <c r="G90" s="85">
        <f t="shared" si="21"/>
        <v>0</v>
      </c>
    </row>
    <row r="91" spans="1:7" x14ac:dyDescent="0.25">
      <c r="A91" s="46" t="s">
        <v>36</v>
      </c>
      <c r="B91" s="85">
        <v>0</v>
      </c>
      <c r="C91" s="85">
        <v>0</v>
      </c>
      <c r="D91" s="85">
        <v>0</v>
      </c>
      <c r="E91" s="85">
        <v>0</v>
      </c>
      <c r="F91" s="85">
        <v>0</v>
      </c>
      <c r="G91" s="85">
        <f t="shared" si="21"/>
        <v>0</v>
      </c>
    </row>
    <row r="92" spans="1:7" x14ac:dyDescent="0.25">
      <c r="A92" s="46" t="s">
        <v>37</v>
      </c>
      <c r="B92" s="85">
        <v>0</v>
      </c>
      <c r="C92" s="85">
        <v>0</v>
      </c>
      <c r="D92" s="85">
        <v>0</v>
      </c>
      <c r="E92" s="85">
        <v>0</v>
      </c>
      <c r="F92" s="85">
        <v>0</v>
      </c>
      <c r="G92" s="85">
        <f t="shared" si="21"/>
        <v>0</v>
      </c>
    </row>
    <row r="93" spans="1:7" x14ac:dyDescent="0.25">
      <c r="A93" s="45" t="s">
        <v>38</v>
      </c>
      <c r="B93" s="86">
        <f t="shared" ref="B93:G93" si="22">SUM(B94:B102)</f>
        <v>0</v>
      </c>
      <c r="C93" s="86">
        <f t="shared" si="22"/>
        <v>1073287.2</v>
      </c>
      <c r="D93" s="86">
        <f t="shared" si="22"/>
        <v>1073287.2</v>
      </c>
      <c r="E93" s="86">
        <f t="shared" si="22"/>
        <v>1073287.2</v>
      </c>
      <c r="F93" s="86">
        <f t="shared" si="22"/>
        <v>1073287.2</v>
      </c>
      <c r="G93" s="86">
        <f t="shared" si="22"/>
        <v>0</v>
      </c>
    </row>
    <row r="94" spans="1:7" x14ac:dyDescent="0.25">
      <c r="A94" s="46" t="s">
        <v>39</v>
      </c>
      <c r="B94" s="85">
        <v>0</v>
      </c>
      <c r="C94" s="85">
        <v>0</v>
      </c>
      <c r="D94" s="85">
        <v>0</v>
      </c>
      <c r="E94" s="85">
        <v>0</v>
      </c>
      <c r="F94" s="85">
        <v>0</v>
      </c>
      <c r="G94" s="85">
        <f>D94-E94</f>
        <v>0</v>
      </c>
    </row>
    <row r="95" spans="1:7" x14ac:dyDescent="0.25">
      <c r="A95" s="46" t="s">
        <v>40</v>
      </c>
      <c r="B95" s="85">
        <v>0</v>
      </c>
      <c r="C95" s="85">
        <v>0</v>
      </c>
      <c r="D95" s="85">
        <v>0</v>
      </c>
      <c r="E95" s="85">
        <v>0</v>
      </c>
      <c r="F95" s="85">
        <v>0</v>
      </c>
      <c r="G95" s="85">
        <f t="shared" ref="G95:G102" si="23">D95-E95</f>
        <v>0</v>
      </c>
    </row>
    <row r="96" spans="1:7" x14ac:dyDescent="0.25">
      <c r="A96" s="46" t="s">
        <v>41</v>
      </c>
      <c r="B96" s="85">
        <v>0</v>
      </c>
      <c r="C96" s="85">
        <v>0</v>
      </c>
      <c r="D96" s="85">
        <v>0</v>
      </c>
      <c r="E96" s="85">
        <v>0</v>
      </c>
      <c r="F96" s="85">
        <v>0</v>
      </c>
      <c r="G96" s="85">
        <f t="shared" si="23"/>
        <v>0</v>
      </c>
    </row>
    <row r="97" spans="1:7" x14ac:dyDescent="0.25">
      <c r="A97" s="46" t="s">
        <v>42</v>
      </c>
      <c r="B97" s="85">
        <v>0</v>
      </c>
      <c r="C97" s="85">
        <v>0</v>
      </c>
      <c r="D97" s="85">
        <v>0</v>
      </c>
      <c r="E97" s="85">
        <v>0</v>
      </c>
      <c r="F97" s="85">
        <v>0</v>
      </c>
      <c r="G97" s="85">
        <f t="shared" si="23"/>
        <v>0</v>
      </c>
    </row>
    <row r="98" spans="1:7" x14ac:dyDescent="0.25">
      <c r="A98" s="48" t="s">
        <v>43</v>
      </c>
      <c r="B98" s="85">
        <v>0</v>
      </c>
      <c r="C98" s="85">
        <v>0</v>
      </c>
      <c r="D98" s="85">
        <v>0</v>
      </c>
      <c r="E98" s="85">
        <v>0</v>
      </c>
      <c r="F98" s="85">
        <v>0</v>
      </c>
      <c r="G98" s="85">
        <f t="shared" si="23"/>
        <v>0</v>
      </c>
    </row>
    <row r="99" spans="1:7" x14ac:dyDescent="0.25">
      <c r="A99" s="46" t="s">
        <v>44</v>
      </c>
      <c r="B99" s="85">
        <v>0</v>
      </c>
      <c r="C99" s="85">
        <v>0</v>
      </c>
      <c r="D99" s="85">
        <v>0</v>
      </c>
      <c r="E99" s="85">
        <v>0</v>
      </c>
      <c r="F99" s="85">
        <v>0</v>
      </c>
      <c r="G99" s="85">
        <f t="shared" si="23"/>
        <v>0</v>
      </c>
    </row>
    <row r="100" spans="1:7" x14ac:dyDescent="0.25">
      <c r="A100" s="46" t="s">
        <v>45</v>
      </c>
      <c r="B100" s="85">
        <v>0</v>
      </c>
      <c r="C100" s="85">
        <v>1073287.2</v>
      </c>
      <c r="D100" s="85">
        <v>1073287.2</v>
      </c>
      <c r="E100" s="85">
        <v>1073287.2</v>
      </c>
      <c r="F100" s="85">
        <v>1073287.2</v>
      </c>
      <c r="G100" s="85">
        <f t="shared" si="23"/>
        <v>0</v>
      </c>
    </row>
    <row r="101" spans="1:7" x14ac:dyDescent="0.25">
      <c r="A101" s="46" t="s">
        <v>46</v>
      </c>
      <c r="B101" s="85">
        <v>0</v>
      </c>
      <c r="C101" s="85">
        <v>0</v>
      </c>
      <c r="D101" s="85">
        <v>0</v>
      </c>
      <c r="E101" s="85">
        <v>0</v>
      </c>
      <c r="F101" s="85">
        <v>0</v>
      </c>
      <c r="G101" s="85">
        <f t="shared" si="23"/>
        <v>0</v>
      </c>
    </row>
    <row r="102" spans="1:7" x14ac:dyDescent="0.25">
      <c r="A102" s="46" t="s">
        <v>47</v>
      </c>
      <c r="B102" s="85">
        <v>0</v>
      </c>
      <c r="C102" s="85">
        <v>0</v>
      </c>
      <c r="D102" s="85">
        <v>0</v>
      </c>
      <c r="E102" s="85">
        <v>0</v>
      </c>
      <c r="F102" s="85">
        <v>0</v>
      </c>
      <c r="G102" s="85">
        <f t="shared" si="23"/>
        <v>0</v>
      </c>
    </row>
    <row r="103" spans="1:7" x14ac:dyDescent="0.25">
      <c r="A103" s="45" t="s">
        <v>48</v>
      </c>
      <c r="B103" s="86">
        <f t="shared" ref="B103:G103" si="24">SUM(B104:B112)</f>
        <v>395318658.64000005</v>
      </c>
      <c r="C103" s="86">
        <f t="shared" si="24"/>
        <v>-24086188.75999999</v>
      </c>
      <c r="D103" s="86">
        <f t="shared" si="24"/>
        <v>371232469.87999994</v>
      </c>
      <c r="E103" s="86">
        <f t="shared" si="24"/>
        <v>16890920.02</v>
      </c>
      <c r="F103" s="86">
        <f t="shared" si="24"/>
        <v>16890920.02</v>
      </c>
      <c r="G103" s="86">
        <f t="shared" si="24"/>
        <v>354341549.85999995</v>
      </c>
    </row>
    <row r="104" spans="1:7" x14ac:dyDescent="0.25">
      <c r="A104" s="46" t="s">
        <v>49</v>
      </c>
      <c r="B104" s="85">
        <v>228648444.96000001</v>
      </c>
      <c r="C104" s="85">
        <v>-228648444.96000001</v>
      </c>
      <c r="D104" s="85">
        <v>0</v>
      </c>
      <c r="E104" s="85">
        <v>0</v>
      </c>
      <c r="F104" s="85">
        <v>0</v>
      </c>
      <c r="G104" s="85">
        <f>D104-E104</f>
        <v>0</v>
      </c>
    </row>
    <row r="105" spans="1:7" x14ac:dyDescent="0.25">
      <c r="A105" s="46" t="s">
        <v>50</v>
      </c>
      <c r="B105" s="85">
        <v>0</v>
      </c>
      <c r="C105" s="85">
        <v>0</v>
      </c>
      <c r="D105" s="85">
        <v>0</v>
      </c>
      <c r="E105" s="85">
        <v>0</v>
      </c>
      <c r="F105" s="85">
        <v>0</v>
      </c>
      <c r="G105" s="85">
        <f t="shared" ref="G105:G112" si="25">D105-E105</f>
        <v>0</v>
      </c>
    </row>
    <row r="106" spans="1:7" x14ac:dyDescent="0.25">
      <c r="A106" s="46" t="s">
        <v>51</v>
      </c>
      <c r="B106" s="85">
        <v>0</v>
      </c>
      <c r="C106" s="85">
        <v>0</v>
      </c>
      <c r="D106" s="85">
        <v>0</v>
      </c>
      <c r="E106" s="85">
        <v>0</v>
      </c>
      <c r="F106" s="85">
        <v>0</v>
      </c>
      <c r="G106" s="85">
        <f t="shared" si="25"/>
        <v>0</v>
      </c>
    </row>
    <row r="107" spans="1:7" x14ac:dyDescent="0.25">
      <c r="A107" s="46" t="s">
        <v>52</v>
      </c>
      <c r="B107" s="85">
        <v>0</v>
      </c>
      <c r="C107" s="85">
        <v>0</v>
      </c>
      <c r="D107" s="85">
        <v>0</v>
      </c>
      <c r="E107" s="85">
        <v>0</v>
      </c>
      <c r="F107" s="85">
        <v>0</v>
      </c>
      <c r="G107" s="85">
        <f t="shared" si="25"/>
        <v>0</v>
      </c>
    </row>
    <row r="108" spans="1:7" x14ac:dyDescent="0.25">
      <c r="A108" s="46" t="s">
        <v>53</v>
      </c>
      <c r="B108" s="85">
        <v>166059516.68000004</v>
      </c>
      <c r="C108" s="85">
        <v>204562256.20000002</v>
      </c>
      <c r="D108" s="85">
        <v>370621772.87999994</v>
      </c>
      <c r="E108" s="85">
        <v>16890920.02</v>
      </c>
      <c r="F108" s="85">
        <v>16890920.02</v>
      </c>
      <c r="G108" s="85">
        <f t="shared" si="25"/>
        <v>353730852.85999995</v>
      </c>
    </row>
    <row r="109" spans="1:7" x14ac:dyDescent="0.25">
      <c r="A109" s="46" t="s">
        <v>54</v>
      </c>
      <c r="B109" s="85">
        <v>0</v>
      </c>
      <c r="C109" s="85">
        <v>0</v>
      </c>
      <c r="D109" s="85">
        <v>0</v>
      </c>
      <c r="E109" s="85">
        <v>0</v>
      </c>
      <c r="F109" s="85">
        <v>0</v>
      </c>
      <c r="G109" s="85">
        <f t="shared" si="25"/>
        <v>0</v>
      </c>
    </row>
    <row r="110" spans="1:7" x14ac:dyDescent="0.25">
      <c r="A110" s="46" t="s">
        <v>55</v>
      </c>
      <c r="B110" s="85">
        <v>0</v>
      </c>
      <c r="C110" s="85">
        <v>0</v>
      </c>
      <c r="D110" s="85">
        <v>0</v>
      </c>
      <c r="E110" s="85">
        <v>0</v>
      </c>
      <c r="F110" s="85">
        <v>0</v>
      </c>
      <c r="G110" s="85">
        <f t="shared" si="25"/>
        <v>0</v>
      </c>
    </row>
    <row r="111" spans="1:7" x14ac:dyDescent="0.25">
      <c r="A111" s="46" t="s">
        <v>56</v>
      </c>
      <c r="B111" s="85">
        <v>0</v>
      </c>
      <c r="C111" s="85">
        <v>0</v>
      </c>
      <c r="D111" s="85">
        <v>0</v>
      </c>
      <c r="E111" s="85">
        <v>0</v>
      </c>
      <c r="F111" s="85">
        <v>0</v>
      </c>
      <c r="G111" s="85">
        <f t="shared" si="25"/>
        <v>0</v>
      </c>
    </row>
    <row r="112" spans="1:7" x14ac:dyDescent="0.25">
      <c r="A112" s="46" t="s">
        <v>57</v>
      </c>
      <c r="B112" s="85">
        <v>610697</v>
      </c>
      <c r="C112" s="85">
        <v>0</v>
      </c>
      <c r="D112" s="85">
        <v>610697</v>
      </c>
      <c r="E112" s="85">
        <v>0</v>
      </c>
      <c r="F112" s="85">
        <v>0</v>
      </c>
      <c r="G112" s="85">
        <f t="shared" si="25"/>
        <v>610697</v>
      </c>
    </row>
    <row r="113" spans="1:7" x14ac:dyDescent="0.25">
      <c r="A113" s="45" t="s">
        <v>58</v>
      </c>
      <c r="B113" s="86">
        <f t="shared" ref="B113:G113" si="26">SUM(B114:B122)</f>
        <v>228612050.78999999</v>
      </c>
      <c r="C113" s="86">
        <f t="shared" si="26"/>
        <v>146472234.70999998</v>
      </c>
      <c r="D113" s="86">
        <f t="shared" si="26"/>
        <v>375084285.5</v>
      </c>
      <c r="E113" s="86">
        <f t="shared" si="26"/>
        <v>29962172.289999999</v>
      </c>
      <c r="F113" s="86">
        <f t="shared" si="26"/>
        <v>28624952.300000001</v>
      </c>
      <c r="G113" s="86">
        <f t="shared" si="26"/>
        <v>345122113.20999998</v>
      </c>
    </row>
    <row r="114" spans="1:7" x14ac:dyDescent="0.25">
      <c r="A114" s="46" t="s">
        <v>59</v>
      </c>
      <c r="B114" s="85">
        <v>0</v>
      </c>
      <c r="C114" s="85">
        <v>67500000</v>
      </c>
      <c r="D114" s="85">
        <v>67500000</v>
      </c>
      <c r="E114" s="85">
        <v>0</v>
      </c>
      <c r="F114" s="85">
        <v>0</v>
      </c>
      <c r="G114" s="85">
        <f>D114-E114</f>
        <v>67500000</v>
      </c>
    </row>
    <row r="115" spans="1:7" x14ac:dyDescent="0.25">
      <c r="A115" s="46" t="s">
        <v>60</v>
      </c>
      <c r="B115" s="85">
        <v>228612050.78999999</v>
      </c>
      <c r="C115" s="85">
        <v>76972234.709999993</v>
      </c>
      <c r="D115" s="85">
        <v>305584285.5</v>
      </c>
      <c r="E115" s="85">
        <v>28624952.300000001</v>
      </c>
      <c r="F115" s="85">
        <v>28624952.300000001</v>
      </c>
      <c r="G115" s="85">
        <f t="shared" ref="G115:G122" si="27">D115-E115</f>
        <v>276959333.19999999</v>
      </c>
    </row>
    <row r="116" spans="1:7" x14ac:dyDescent="0.25">
      <c r="A116" s="46" t="s">
        <v>61</v>
      </c>
      <c r="B116" s="85">
        <v>0</v>
      </c>
      <c r="C116" s="85">
        <v>0</v>
      </c>
      <c r="D116" s="85">
        <v>0</v>
      </c>
      <c r="E116" s="85">
        <v>0</v>
      </c>
      <c r="F116" s="85">
        <v>0</v>
      </c>
      <c r="G116" s="85">
        <f t="shared" si="27"/>
        <v>0</v>
      </c>
    </row>
    <row r="117" spans="1:7" x14ac:dyDescent="0.25">
      <c r="A117" s="46" t="s">
        <v>62</v>
      </c>
      <c r="B117" s="85">
        <v>0</v>
      </c>
      <c r="C117" s="85">
        <v>2000000</v>
      </c>
      <c r="D117" s="85">
        <v>2000000</v>
      </c>
      <c r="E117" s="85">
        <v>1337219.99</v>
      </c>
      <c r="F117" s="85">
        <v>0</v>
      </c>
      <c r="G117" s="85">
        <f t="shared" si="27"/>
        <v>662780.01</v>
      </c>
    </row>
    <row r="118" spans="1:7" x14ac:dyDescent="0.25">
      <c r="A118" s="46" t="s">
        <v>63</v>
      </c>
      <c r="B118" s="85">
        <v>0</v>
      </c>
      <c r="C118" s="85">
        <v>0</v>
      </c>
      <c r="D118" s="85">
        <v>0</v>
      </c>
      <c r="E118" s="85">
        <v>0</v>
      </c>
      <c r="F118" s="85">
        <v>0</v>
      </c>
      <c r="G118" s="85">
        <f t="shared" si="27"/>
        <v>0</v>
      </c>
    </row>
    <row r="119" spans="1:7" x14ac:dyDescent="0.25">
      <c r="A119" s="46" t="s">
        <v>64</v>
      </c>
      <c r="B119" s="85">
        <v>0</v>
      </c>
      <c r="C119" s="85">
        <v>0</v>
      </c>
      <c r="D119" s="85">
        <v>0</v>
      </c>
      <c r="E119" s="85">
        <v>0</v>
      </c>
      <c r="F119" s="85">
        <v>0</v>
      </c>
      <c r="G119" s="85">
        <f t="shared" si="27"/>
        <v>0</v>
      </c>
    </row>
    <row r="120" spans="1:7" x14ac:dyDescent="0.25">
      <c r="A120" s="46" t="s">
        <v>65</v>
      </c>
      <c r="B120" s="85">
        <v>0</v>
      </c>
      <c r="C120" s="85">
        <v>0</v>
      </c>
      <c r="D120" s="85">
        <v>0</v>
      </c>
      <c r="E120" s="85">
        <v>0</v>
      </c>
      <c r="F120" s="85">
        <v>0</v>
      </c>
      <c r="G120" s="85">
        <f t="shared" si="27"/>
        <v>0</v>
      </c>
    </row>
    <row r="121" spans="1:7" x14ac:dyDescent="0.25">
      <c r="A121" s="46" t="s">
        <v>66</v>
      </c>
      <c r="B121" s="85">
        <v>0</v>
      </c>
      <c r="C121" s="85">
        <v>0</v>
      </c>
      <c r="D121" s="85">
        <v>0</v>
      </c>
      <c r="E121" s="85">
        <v>0</v>
      </c>
      <c r="F121" s="85">
        <v>0</v>
      </c>
      <c r="G121" s="85">
        <f t="shared" si="27"/>
        <v>0</v>
      </c>
    </row>
    <row r="122" spans="1:7" x14ac:dyDescent="0.25">
      <c r="A122" s="46" t="s">
        <v>67</v>
      </c>
      <c r="B122" s="85">
        <v>0</v>
      </c>
      <c r="C122" s="85">
        <v>0</v>
      </c>
      <c r="D122" s="85">
        <v>0</v>
      </c>
      <c r="E122" s="85">
        <v>0</v>
      </c>
      <c r="F122" s="85">
        <v>0</v>
      </c>
      <c r="G122" s="85">
        <f t="shared" si="27"/>
        <v>0</v>
      </c>
    </row>
    <row r="123" spans="1:7" x14ac:dyDescent="0.25">
      <c r="A123" s="45" t="s">
        <v>68</v>
      </c>
      <c r="B123" s="86">
        <f t="shared" ref="B123:G123" si="28">SUM(B124:B132)</f>
        <v>66872800</v>
      </c>
      <c r="C123" s="86">
        <f t="shared" si="28"/>
        <v>13529790</v>
      </c>
      <c r="D123" s="86">
        <f t="shared" si="28"/>
        <v>80402590</v>
      </c>
      <c r="E123" s="86">
        <f t="shared" si="28"/>
        <v>0</v>
      </c>
      <c r="F123" s="86">
        <f t="shared" si="28"/>
        <v>0</v>
      </c>
      <c r="G123" s="86">
        <f t="shared" si="28"/>
        <v>80402590</v>
      </c>
    </row>
    <row r="124" spans="1:7" x14ac:dyDescent="0.25">
      <c r="A124" s="46" t="s">
        <v>69</v>
      </c>
      <c r="B124" s="85">
        <v>3380000</v>
      </c>
      <c r="C124" s="85">
        <v>-3380000</v>
      </c>
      <c r="D124" s="85">
        <v>0</v>
      </c>
      <c r="E124" s="85">
        <v>0</v>
      </c>
      <c r="F124" s="85">
        <v>0</v>
      </c>
      <c r="G124" s="85">
        <f>D124-E124</f>
        <v>0</v>
      </c>
    </row>
    <row r="125" spans="1:7" x14ac:dyDescent="0.25">
      <c r="A125" s="46" t="s">
        <v>70</v>
      </c>
      <c r="B125" s="85">
        <v>0</v>
      </c>
      <c r="C125" s="85">
        <v>0</v>
      </c>
      <c r="D125" s="85">
        <v>0</v>
      </c>
      <c r="E125" s="85">
        <v>0</v>
      </c>
      <c r="F125" s="85">
        <v>0</v>
      </c>
      <c r="G125" s="85">
        <f t="shared" ref="G125:G132" si="29">D125-E125</f>
        <v>0</v>
      </c>
    </row>
    <row r="126" spans="1:7" x14ac:dyDescent="0.25">
      <c r="A126" s="46" t="s">
        <v>71</v>
      </c>
      <c r="B126" s="85">
        <v>0</v>
      </c>
      <c r="C126" s="85">
        <v>0</v>
      </c>
      <c r="D126" s="85">
        <v>0</v>
      </c>
      <c r="E126" s="85">
        <v>0</v>
      </c>
      <c r="F126" s="85">
        <v>0</v>
      </c>
      <c r="G126" s="85">
        <f t="shared" si="29"/>
        <v>0</v>
      </c>
    </row>
    <row r="127" spans="1:7" x14ac:dyDescent="0.25">
      <c r="A127" s="46" t="s">
        <v>72</v>
      </c>
      <c r="B127" s="85">
        <v>50402590</v>
      </c>
      <c r="C127" s="85">
        <v>30000000</v>
      </c>
      <c r="D127" s="85">
        <v>80402590</v>
      </c>
      <c r="E127" s="85">
        <v>0</v>
      </c>
      <c r="F127" s="85">
        <v>0</v>
      </c>
      <c r="G127" s="85">
        <f t="shared" si="29"/>
        <v>80402590</v>
      </c>
    </row>
    <row r="128" spans="1:7" x14ac:dyDescent="0.25">
      <c r="A128" s="46" t="s">
        <v>73</v>
      </c>
      <c r="B128" s="85">
        <v>8360000</v>
      </c>
      <c r="C128" s="85">
        <v>-8360000</v>
      </c>
      <c r="D128" s="85">
        <v>0</v>
      </c>
      <c r="E128" s="85">
        <v>0</v>
      </c>
      <c r="F128" s="85">
        <v>0</v>
      </c>
      <c r="G128" s="85">
        <f t="shared" si="29"/>
        <v>0</v>
      </c>
    </row>
    <row r="129" spans="1:7" x14ac:dyDescent="0.25">
      <c r="A129" s="46" t="s">
        <v>74</v>
      </c>
      <c r="B129" s="85">
        <v>4730210</v>
      </c>
      <c r="C129" s="85">
        <v>-4730210</v>
      </c>
      <c r="D129" s="85">
        <v>0</v>
      </c>
      <c r="E129" s="85">
        <v>0</v>
      </c>
      <c r="F129" s="85">
        <v>0</v>
      </c>
      <c r="G129" s="85">
        <f t="shared" si="29"/>
        <v>0</v>
      </c>
    </row>
    <row r="130" spans="1:7" x14ac:dyDescent="0.25">
      <c r="A130" s="46" t="s">
        <v>75</v>
      </c>
      <c r="B130" s="85">
        <v>0</v>
      </c>
      <c r="C130" s="85">
        <v>0</v>
      </c>
      <c r="D130" s="85">
        <v>0</v>
      </c>
      <c r="E130" s="85">
        <v>0</v>
      </c>
      <c r="F130" s="85">
        <v>0</v>
      </c>
      <c r="G130" s="85">
        <f t="shared" si="29"/>
        <v>0</v>
      </c>
    </row>
    <row r="131" spans="1:7" x14ac:dyDescent="0.25">
      <c r="A131" s="46" t="s">
        <v>76</v>
      </c>
      <c r="B131" s="85">
        <v>0</v>
      </c>
      <c r="C131" s="85">
        <v>0</v>
      </c>
      <c r="D131" s="85">
        <v>0</v>
      </c>
      <c r="E131" s="85">
        <v>0</v>
      </c>
      <c r="F131" s="85">
        <v>0</v>
      </c>
      <c r="G131" s="85">
        <f t="shared" si="29"/>
        <v>0</v>
      </c>
    </row>
    <row r="132" spans="1:7" x14ac:dyDescent="0.25">
      <c r="A132" s="46" t="s">
        <v>77</v>
      </c>
      <c r="B132" s="85">
        <v>0</v>
      </c>
      <c r="C132" s="85">
        <v>0</v>
      </c>
      <c r="D132" s="85">
        <v>0</v>
      </c>
      <c r="E132" s="85">
        <v>0</v>
      </c>
      <c r="F132" s="85">
        <v>0</v>
      </c>
      <c r="G132" s="85">
        <f t="shared" si="29"/>
        <v>0</v>
      </c>
    </row>
    <row r="133" spans="1:7" x14ac:dyDescent="0.25">
      <c r="A133" s="45" t="s">
        <v>78</v>
      </c>
      <c r="B133" s="86">
        <f t="shared" ref="B133:G133" si="30">SUM(B134:B136)</f>
        <v>215006645.20999998</v>
      </c>
      <c r="C133" s="86">
        <f t="shared" si="30"/>
        <v>637987664.9799999</v>
      </c>
      <c r="D133" s="86">
        <f t="shared" si="30"/>
        <v>852994310.19000018</v>
      </c>
      <c r="E133" s="86">
        <f t="shared" si="30"/>
        <v>27324835.57</v>
      </c>
      <c r="F133" s="86">
        <f t="shared" si="30"/>
        <v>23128518.600000001</v>
      </c>
      <c r="G133" s="86">
        <f t="shared" si="30"/>
        <v>825669474.62000024</v>
      </c>
    </row>
    <row r="134" spans="1:7" x14ac:dyDescent="0.25">
      <c r="A134" s="46" t="s">
        <v>79</v>
      </c>
      <c r="B134" s="85">
        <v>184116645.20999998</v>
      </c>
      <c r="C134" s="85">
        <v>498016212.43999988</v>
      </c>
      <c r="D134" s="85">
        <v>682132857.65000021</v>
      </c>
      <c r="E134" s="85">
        <v>27085609.550000001</v>
      </c>
      <c r="F134" s="85">
        <v>22889292.580000002</v>
      </c>
      <c r="G134" s="85">
        <f>D134-E134</f>
        <v>655047248.10000026</v>
      </c>
    </row>
    <row r="135" spans="1:7" x14ac:dyDescent="0.25">
      <c r="A135" s="46" t="s">
        <v>80</v>
      </c>
      <c r="B135" s="85">
        <v>30890000</v>
      </c>
      <c r="C135" s="85">
        <v>139971452.54000002</v>
      </c>
      <c r="D135" s="85">
        <v>170861452.53999999</v>
      </c>
      <c r="E135" s="85">
        <v>239226.02</v>
      </c>
      <c r="F135" s="85">
        <v>239226.02</v>
      </c>
      <c r="G135" s="85">
        <f t="shared" ref="G135:G136" si="31">D135-E135</f>
        <v>170622226.51999998</v>
      </c>
    </row>
    <row r="136" spans="1:7" x14ac:dyDescent="0.25">
      <c r="A136" s="46" t="s">
        <v>81</v>
      </c>
      <c r="B136" s="85">
        <v>0</v>
      </c>
      <c r="C136" s="85">
        <v>0</v>
      </c>
      <c r="D136" s="85">
        <v>0</v>
      </c>
      <c r="E136" s="85">
        <v>0</v>
      </c>
      <c r="F136" s="85">
        <v>0</v>
      </c>
      <c r="G136" s="85">
        <f t="shared" si="31"/>
        <v>0</v>
      </c>
    </row>
    <row r="137" spans="1:7" x14ac:dyDescent="0.25">
      <c r="A137" s="45" t="s">
        <v>82</v>
      </c>
      <c r="B137" s="86">
        <f t="shared" ref="B137:G137" si="32">SUM(B138:B142,B144:B145)</f>
        <v>263384371.46000001</v>
      </c>
      <c r="C137" s="86">
        <f t="shared" si="32"/>
        <v>-179365271.81</v>
      </c>
      <c r="D137" s="86">
        <f t="shared" si="32"/>
        <v>84019099.650000006</v>
      </c>
      <c r="E137" s="86">
        <f t="shared" si="32"/>
        <v>0</v>
      </c>
      <c r="F137" s="86">
        <f t="shared" si="32"/>
        <v>0</v>
      </c>
      <c r="G137" s="86">
        <f t="shared" si="32"/>
        <v>84019099.650000006</v>
      </c>
    </row>
    <row r="138" spans="1:7" x14ac:dyDescent="0.25">
      <c r="A138" s="46" t="s">
        <v>83</v>
      </c>
      <c r="B138" s="85">
        <v>0</v>
      </c>
      <c r="C138" s="85">
        <v>0</v>
      </c>
      <c r="D138" s="85">
        <v>0</v>
      </c>
      <c r="E138" s="85">
        <v>0</v>
      </c>
      <c r="F138" s="85">
        <v>0</v>
      </c>
      <c r="G138" s="85">
        <f>D138-E138</f>
        <v>0</v>
      </c>
    </row>
    <row r="139" spans="1:7" x14ac:dyDescent="0.25">
      <c r="A139" s="46" t="s">
        <v>84</v>
      </c>
      <c r="B139" s="85">
        <v>0</v>
      </c>
      <c r="C139" s="85">
        <v>0</v>
      </c>
      <c r="D139" s="85">
        <v>0</v>
      </c>
      <c r="E139" s="85">
        <v>0</v>
      </c>
      <c r="F139" s="85">
        <v>0</v>
      </c>
      <c r="G139" s="85">
        <f t="shared" ref="G139:G145" si="33">D139-E139</f>
        <v>0</v>
      </c>
    </row>
    <row r="140" spans="1:7" x14ac:dyDescent="0.25">
      <c r="A140" s="46" t="s">
        <v>85</v>
      </c>
      <c r="B140" s="85">
        <v>0</v>
      </c>
      <c r="C140" s="85">
        <v>0</v>
      </c>
      <c r="D140" s="85">
        <v>0</v>
      </c>
      <c r="E140" s="85">
        <v>0</v>
      </c>
      <c r="F140" s="85">
        <v>0</v>
      </c>
      <c r="G140" s="85">
        <f t="shared" si="33"/>
        <v>0</v>
      </c>
    </row>
    <row r="141" spans="1:7" x14ac:dyDescent="0.25">
      <c r="A141" s="46" t="s">
        <v>86</v>
      </c>
      <c r="B141" s="85">
        <v>0</v>
      </c>
      <c r="C141" s="85">
        <v>0</v>
      </c>
      <c r="D141" s="85">
        <v>0</v>
      </c>
      <c r="E141" s="85">
        <v>0</v>
      </c>
      <c r="F141" s="85">
        <v>0</v>
      </c>
      <c r="G141" s="85">
        <f t="shared" si="33"/>
        <v>0</v>
      </c>
    </row>
    <row r="142" spans="1:7" x14ac:dyDescent="0.25">
      <c r="A142" s="46" t="s">
        <v>87</v>
      </c>
      <c r="B142" s="85">
        <v>0</v>
      </c>
      <c r="C142" s="85">
        <v>0</v>
      </c>
      <c r="D142" s="85">
        <v>0</v>
      </c>
      <c r="E142" s="85">
        <v>0</v>
      </c>
      <c r="F142" s="85">
        <v>0</v>
      </c>
      <c r="G142" s="85">
        <f t="shared" si="33"/>
        <v>0</v>
      </c>
    </row>
    <row r="143" spans="1:7" x14ac:dyDescent="0.25">
      <c r="A143" s="46" t="s">
        <v>88</v>
      </c>
      <c r="B143" s="85">
        <v>0</v>
      </c>
      <c r="C143" s="85">
        <v>0</v>
      </c>
      <c r="D143" s="85">
        <v>0</v>
      </c>
      <c r="E143" s="85">
        <v>0</v>
      </c>
      <c r="F143" s="85">
        <v>0</v>
      </c>
      <c r="G143" s="85">
        <f t="shared" si="33"/>
        <v>0</v>
      </c>
    </row>
    <row r="144" spans="1:7" x14ac:dyDescent="0.25">
      <c r="A144" s="46" t="s">
        <v>89</v>
      </c>
      <c r="B144" s="85">
        <v>0</v>
      </c>
      <c r="C144" s="85">
        <v>0</v>
      </c>
      <c r="D144" s="85">
        <v>0</v>
      </c>
      <c r="E144" s="85">
        <v>0</v>
      </c>
      <c r="F144" s="85">
        <v>0</v>
      </c>
      <c r="G144" s="85">
        <f t="shared" si="33"/>
        <v>0</v>
      </c>
    </row>
    <row r="145" spans="1:7" x14ac:dyDescent="0.25">
      <c r="A145" s="46" t="s">
        <v>90</v>
      </c>
      <c r="B145" s="85">
        <v>263384371.46000001</v>
      </c>
      <c r="C145" s="85">
        <v>-179365271.81</v>
      </c>
      <c r="D145" s="85">
        <v>84019099.650000006</v>
      </c>
      <c r="E145" s="85">
        <v>0</v>
      </c>
      <c r="F145" s="85">
        <v>0</v>
      </c>
      <c r="G145" s="85">
        <f t="shared" si="33"/>
        <v>84019099.650000006</v>
      </c>
    </row>
    <row r="146" spans="1:7" x14ac:dyDescent="0.25">
      <c r="A146" s="45" t="s">
        <v>91</v>
      </c>
      <c r="B146" s="86">
        <f t="shared" ref="B146:G146" si="34">SUM(B147:B149)</f>
        <v>0</v>
      </c>
      <c r="C146" s="86">
        <f t="shared" si="34"/>
        <v>0</v>
      </c>
      <c r="D146" s="86">
        <f t="shared" si="34"/>
        <v>0</v>
      </c>
      <c r="E146" s="86">
        <f t="shared" si="34"/>
        <v>0</v>
      </c>
      <c r="F146" s="86">
        <f t="shared" si="34"/>
        <v>0</v>
      </c>
      <c r="G146" s="86">
        <f t="shared" si="34"/>
        <v>0</v>
      </c>
    </row>
    <row r="147" spans="1:7" x14ac:dyDescent="0.25">
      <c r="A147" s="46" t="s">
        <v>92</v>
      </c>
      <c r="B147" s="85">
        <v>0</v>
      </c>
      <c r="C147" s="85">
        <v>0</v>
      </c>
      <c r="D147" s="85">
        <v>0</v>
      </c>
      <c r="E147" s="85">
        <v>0</v>
      </c>
      <c r="F147" s="85">
        <v>0</v>
      </c>
      <c r="G147" s="85">
        <f>D147-E147</f>
        <v>0</v>
      </c>
    </row>
    <row r="148" spans="1:7" x14ac:dyDescent="0.25">
      <c r="A148" s="46" t="s">
        <v>93</v>
      </c>
      <c r="B148" s="85">
        <v>0</v>
      </c>
      <c r="C148" s="85">
        <v>0</v>
      </c>
      <c r="D148" s="85">
        <v>0</v>
      </c>
      <c r="E148" s="85">
        <v>0</v>
      </c>
      <c r="F148" s="85">
        <v>0</v>
      </c>
      <c r="G148" s="85">
        <f t="shared" ref="G148:G149" si="35">D148-E148</f>
        <v>0</v>
      </c>
    </row>
    <row r="149" spans="1:7" x14ac:dyDescent="0.25">
      <c r="A149" s="46" t="s">
        <v>94</v>
      </c>
      <c r="B149" s="85">
        <v>0</v>
      </c>
      <c r="C149" s="85">
        <v>0</v>
      </c>
      <c r="D149" s="85">
        <v>0</v>
      </c>
      <c r="E149" s="85">
        <v>0</v>
      </c>
      <c r="F149" s="85">
        <v>0</v>
      </c>
      <c r="G149" s="85">
        <f t="shared" si="35"/>
        <v>0</v>
      </c>
    </row>
    <row r="150" spans="1:7" x14ac:dyDescent="0.25">
      <c r="A150" s="45" t="s">
        <v>95</v>
      </c>
      <c r="B150" s="86">
        <f t="shared" ref="B150:G150" si="36">SUM(B151:B157)</f>
        <v>231544825.31999999</v>
      </c>
      <c r="C150" s="86">
        <f t="shared" si="36"/>
        <v>0</v>
      </c>
      <c r="D150" s="86">
        <f t="shared" si="36"/>
        <v>231544825.31999999</v>
      </c>
      <c r="E150" s="86">
        <f t="shared" si="36"/>
        <v>47321382.119999997</v>
      </c>
      <c r="F150" s="86">
        <f t="shared" si="36"/>
        <v>47321382.119999997</v>
      </c>
      <c r="G150" s="86">
        <f t="shared" si="36"/>
        <v>184223443.19999999</v>
      </c>
    </row>
    <row r="151" spans="1:7" x14ac:dyDescent="0.25">
      <c r="A151" s="46" t="s">
        <v>96</v>
      </c>
      <c r="B151" s="85">
        <v>93580406.349999994</v>
      </c>
      <c r="C151" s="85">
        <v>0</v>
      </c>
      <c r="D151" s="85">
        <v>93580406.349999994</v>
      </c>
      <c r="E151" s="85">
        <v>21414225.399999999</v>
      </c>
      <c r="F151" s="85">
        <v>21414225.399999999</v>
      </c>
      <c r="G151" s="85">
        <f>D151-E151</f>
        <v>72166180.949999988</v>
      </c>
    </row>
    <row r="152" spans="1:7" x14ac:dyDescent="0.25">
      <c r="A152" s="46" t="s">
        <v>97</v>
      </c>
      <c r="B152" s="85">
        <v>137804418.97</v>
      </c>
      <c r="C152" s="85">
        <v>0</v>
      </c>
      <c r="D152" s="85">
        <v>137804418.97</v>
      </c>
      <c r="E152" s="85">
        <v>25907156.719999999</v>
      </c>
      <c r="F152" s="85">
        <v>25907156.719999999</v>
      </c>
      <c r="G152" s="85">
        <f t="shared" ref="G152:G157" si="37">D152-E152</f>
        <v>111897262.25</v>
      </c>
    </row>
    <row r="153" spans="1:7" x14ac:dyDescent="0.25">
      <c r="A153" s="46" t="s">
        <v>98</v>
      </c>
      <c r="B153" s="85">
        <v>0</v>
      </c>
      <c r="C153" s="85">
        <v>0</v>
      </c>
      <c r="D153" s="85">
        <v>0</v>
      </c>
      <c r="E153" s="85">
        <v>0</v>
      </c>
      <c r="F153" s="85">
        <v>0</v>
      </c>
      <c r="G153" s="85">
        <f t="shared" si="37"/>
        <v>0</v>
      </c>
    </row>
    <row r="154" spans="1:7" x14ac:dyDescent="0.25">
      <c r="A154" s="48" t="s">
        <v>99</v>
      </c>
      <c r="B154" s="85">
        <v>160000</v>
      </c>
      <c r="C154" s="85">
        <v>0</v>
      </c>
      <c r="D154" s="85">
        <v>160000</v>
      </c>
      <c r="E154" s="85">
        <v>0</v>
      </c>
      <c r="F154" s="85">
        <v>0</v>
      </c>
      <c r="G154" s="85">
        <f t="shared" si="37"/>
        <v>160000</v>
      </c>
    </row>
    <row r="155" spans="1:7" x14ac:dyDescent="0.25">
      <c r="A155" s="46" t="s">
        <v>100</v>
      </c>
      <c r="B155" s="85">
        <v>0</v>
      </c>
      <c r="C155" s="85">
        <v>0</v>
      </c>
      <c r="D155" s="85">
        <v>0</v>
      </c>
      <c r="E155" s="85">
        <v>0</v>
      </c>
      <c r="F155" s="85">
        <v>0</v>
      </c>
      <c r="G155" s="85">
        <f t="shared" si="37"/>
        <v>0</v>
      </c>
    </row>
    <row r="156" spans="1:7" x14ac:dyDescent="0.25">
      <c r="A156" s="46" t="s">
        <v>101</v>
      </c>
      <c r="B156" s="85">
        <v>0</v>
      </c>
      <c r="C156" s="85">
        <v>0</v>
      </c>
      <c r="D156" s="85">
        <v>0</v>
      </c>
      <c r="E156" s="85">
        <v>0</v>
      </c>
      <c r="F156" s="85">
        <v>0</v>
      </c>
      <c r="G156" s="85">
        <f t="shared" si="37"/>
        <v>0</v>
      </c>
    </row>
    <row r="157" spans="1:7" x14ac:dyDescent="0.25">
      <c r="A157" s="46" t="s">
        <v>102</v>
      </c>
      <c r="B157" s="85">
        <v>0</v>
      </c>
      <c r="C157" s="85">
        <v>0</v>
      </c>
      <c r="D157" s="85">
        <v>0</v>
      </c>
      <c r="E157" s="85">
        <v>0</v>
      </c>
      <c r="F157" s="85">
        <v>0</v>
      </c>
      <c r="G157" s="85">
        <f t="shared" si="37"/>
        <v>0</v>
      </c>
    </row>
    <row r="158" spans="1:7" x14ac:dyDescent="0.25">
      <c r="A158" s="49"/>
      <c r="B158" s="87"/>
      <c r="C158" s="87"/>
      <c r="D158" s="87"/>
      <c r="E158" s="87"/>
      <c r="F158" s="87"/>
      <c r="G158" s="87"/>
    </row>
    <row r="159" spans="1:7" x14ac:dyDescent="0.25">
      <c r="A159" s="8" t="s">
        <v>104</v>
      </c>
      <c r="B159" s="88">
        <f t="shared" ref="B159:G159" si="38">B9+B84</f>
        <v>7835165415.999999</v>
      </c>
      <c r="C159" s="88">
        <f t="shared" si="38"/>
        <v>3047729806.250001</v>
      </c>
      <c r="D159" s="88">
        <f t="shared" si="38"/>
        <v>10882895222.25</v>
      </c>
      <c r="E159" s="88">
        <f t="shared" si="38"/>
        <v>1485138979.5699999</v>
      </c>
      <c r="F159" s="88">
        <f t="shared" si="38"/>
        <v>1344046621.7199998</v>
      </c>
      <c r="G159" s="88">
        <f t="shared" si="38"/>
        <v>9397756242.6799984</v>
      </c>
    </row>
    <row r="160" spans="1:7" x14ac:dyDescent="0.25">
      <c r="A160" s="20"/>
      <c r="B160" s="19"/>
      <c r="C160" s="19"/>
      <c r="D160" s="19"/>
      <c r="E160" s="19"/>
      <c r="F160" s="19"/>
      <c r="G160" s="19"/>
    </row>
    <row r="161" spans="1:7" x14ac:dyDescent="0.25">
      <c r="A161" s="93"/>
      <c r="B161" s="94"/>
      <c r="C161" s="94"/>
      <c r="D161" s="94"/>
      <c r="E161" s="94"/>
      <c r="F161" s="94"/>
      <c r="G161" s="94"/>
    </row>
    <row r="162" spans="1:7" x14ac:dyDescent="0.25">
      <c r="B162" s="94"/>
      <c r="C162" s="94"/>
      <c r="D162" s="94"/>
      <c r="E162" s="94"/>
      <c r="F162" s="94"/>
      <c r="G162" s="94"/>
    </row>
    <row r="163" spans="1:7" x14ac:dyDescent="0.25">
      <c r="B163" s="94"/>
      <c r="C163" s="94"/>
      <c r="D163" s="94"/>
      <c r="E163" s="94"/>
      <c r="F163" s="94"/>
      <c r="G163" s="94"/>
    </row>
    <row r="164" spans="1:7" x14ac:dyDescent="0.25">
      <c r="B164" s="94"/>
      <c r="C164" s="94"/>
      <c r="D164" s="94"/>
      <c r="E164" s="94"/>
      <c r="F164" s="94"/>
      <c r="G164" s="94"/>
    </row>
    <row r="165" spans="1:7" x14ac:dyDescent="0.25">
      <c r="B165" s="94"/>
      <c r="C165" s="94"/>
      <c r="D165" s="94"/>
      <c r="E165" s="94"/>
      <c r="F165" s="94"/>
      <c r="G165" s="94"/>
    </row>
    <row r="166" spans="1:7" x14ac:dyDescent="0.25">
      <c r="B166" s="94"/>
      <c r="C166" s="94"/>
      <c r="D166" s="94"/>
      <c r="E166" s="94"/>
      <c r="F166" s="94"/>
      <c r="G166" s="94"/>
    </row>
    <row r="167" spans="1:7" x14ac:dyDescent="0.25">
      <c r="B167" s="94"/>
      <c r="C167" s="94"/>
      <c r="D167" s="94"/>
      <c r="E167" s="94"/>
      <c r="F167" s="94"/>
      <c r="G167" s="94"/>
    </row>
    <row r="168" spans="1:7" x14ac:dyDescent="0.25">
      <c r="B168" s="94"/>
      <c r="C168" s="94"/>
      <c r="D168" s="94"/>
      <c r="E168" s="94"/>
      <c r="F168" s="94"/>
      <c r="G168" s="94"/>
    </row>
    <row r="169" spans="1:7" x14ac:dyDescent="0.25">
      <c r="A169" s="93"/>
      <c r="B169" s="94"/>
      <c r="C169" s="94"/>
      <c r="D169" s="94"/>
      <c r="E169" s="94"/>
      <c r="F169" s="94"/>
      <c r="G169" s="94"/>
    </row>
    <row r="170" spans="1:7" x14ac:dyDescent="0.25">
      <c r="A170" s="93"/>
      <c r="B170" s="94"/>
      <c r="C170" s="94"/>
      <c r="D170" s="94"/>
      <c r="E170" s="94"/>
      <c r="F170" s="94"/>
      <c r="G170" s="94"/>
    </row>
    <row r="171" spans="1:7" x14ac:dyDescent="0.25">
      <c r="A171" s="93"/>
      <c r="B171" s="94"/>
      <c r="C171" s="94"/>
      <c r="D171" s="94"/>
      <c r="E171" s="94"/>
      <c r="F171" s="94"/>
      <c r="G171" s="94"/>
    </row>
    <row r="172" spans="1:7" x14ac:dyDescent="0.25">
      <c r="A172" s="93"/>
      <c r="B172" s="94"/>
      <c r="C172" s="94"/>
      <c r="D172" s="94"/>
      <c r="E172" s="94"/>
      <c r="F172" s="94"/>
      <c r="G172" s="94"/>
    </row>
    <row r="173" spans="1:7" x14ac:dyDescent="0.25">
      <c r="A173" s="93"/>
      <c r="B173" s="94"/>
      <c r="C173" s="94"/>
      <c r="D173" s="94"/>
      <c r="E173" s="94"/>
      <c r="F173" s="94"/>
      <c r="G173" s="94"/>
    </row>
    <row r="174" spans="1:7" x14ac:dyDescent="0.25">
      <c r="A174" s="93"/>
      <c r="B174" s="94"/>
      <c r="C174" s="94"/>
      <c r="D174" s="94"/>
      <c r="E174" s="94"/>
      <c r="F174" s="94"/>
      <c r="G174" s="94"/>
    </row>
    <row r="175" spans="1:7" x14ac:dyDescent="0.25">
      <c r="A175" s="93"/>
      <c r="B175" s="94"/>
      <c r="C175" s="94"/>
      <c r="D175" s="94"/>
      <c r="E175" s="94"/>
      <c r="F175" s="94"/>
      <c r="G175" s="94"/>
    </row>
    <row r="176" spans="1:7" x14ac:dyDescent="0.25">
      <c r="A176" s="93"/>
      <c r="B176" s="94"/>
      <c r="C176" s="94"/>
      <c r="D176" s="94"/>
      <c r="E176" s="94"/>
      <c r="F176" s="94"/>
      <c r="G176" s="94"/>
    </row>
    <row r="177" spans="1:7" x14ac:dyDescent="0.25">
      <c r="A177" s="93"/>
      <c r="B177" s="94"/>
      <c r="C177" s="94"/>
      <c r="D177" s="94"/>
      <c r="E177" s="94"/>
      <c r="F177" s="94"/>
      <c r="G177" s="94"/>
    </row>
    <row r="178" spans="1:7" x14ac:dyDescent="0.25">
      <c r="A178" s="93"/>
      <c r="B178" s="94"/>
      <c r="C178" s="94"/>
      <c r="D178" s="94"/>
      <c r="E178" s="94"/>
      <c r="F178" s="94"/>
      <c r="G178" s="94"/>
    </row>
    <row r="179" spans="1:7" x14ac:dyDescent="0.25">
      <c r="A179" s="93"/>
      <c r="B179" s="94"/>
      <c r="C179" s="94"/>
      <c r="D179" s="94"/>
      <c r="E179" s="94"/>
      <c r="F179" s="94"/>
      <c r="G179" s="94"/>
    </row>
    <row r="180" spans="1:7" x14ac:dyDescent="0.25">
      <c r="A180" s="93"/>
      <c r="B180" s="94"/>
      <c r="C180" s="94"/>
      <c r="D180" s="94"/>
      <c r="E180" s="94"/>
      <c r="F180" s="94"/>
      <c r="G180" s="94"/>
    </row>
    <row r="181" spans="1:7" x14ac:dyDescent="0.25">
      <c r="A181" s="93"/>
      <c r="B181" s="94"/>
      <c r="C181" s="94"/>
      <c r="D181" s="94"/>
      <c r="E181" s="94"/>
      <c r="F181" s="94"/>
      <c r="G181" s="94"/>
    </row>
    <row r="182" spans="1:7" x14ac:dyDescent="0.25">
      <c r="B182" s="78"/>
      <c r="C182" s="78"/>
      <c r="D182" s="78"/>
      <c r="E182" s="78"/>
      <c r="F182" s="78"/>
      <c r="G182" s="78"/>
    </row>
    <row r="183" spans="1:7" x14ac:dyDescent="0.25">
      <c r="B183" s="78"/>
      <c r="C183" s="78"/>
      <c r="D183" s="78"/>
      <c r="E183" s="78"/>
      <c r="F183" s="78"/>
      <c r="G183" s="78"/>
    </row>
    <row r="184" spans="1:7" x14ac:dyDescent="0.25">
      <c r="B184" s="78"/>
      <c r="C184" s="78"/>
      <c r="D184" s="78"/>
      <c r="E184" s="78"/>
      <c r="F184" s="78"/>
      <c r="G184" s="78"/>
    </row>
    <row r="185" spans="1:7" x14ac:dyDescent="0.25">
      <c r="B185" s="78"/>
      <c r="C185" s="78"/>
      <c r="D185" s="78"/>
      <c r="E185" s="78"/>
      <c r="F185" s="78"/>
      <c r="G185" s="78"/>
    </row>
    <row r="186" spans="1:7" x14ac:dyDescent="0.25">
      <c r="B186" s="78"/>
      <c r="C186" s="78"/>
      <c r="D186" s="78"/>
      <c r="E186" s="78"/>
      <c r="F186" s="78"/>
      <c r="G186" s="78"/>
    </row>
    <row r="187" spans="1:7" x14ac:dyDescent="0.25">
      <c r="B187" s="78"/>
      <c r="C187" s="78"/>
      <c r="D187" s="78"/>
      <c r="E187" s="78"/>
      <c r="F187" s="78"/>
      <c r="G187" s="78"/>
    </row>
    <row r="188" spans="1:7" x14ac:dyDescent="0.25">
      <c r="B188" s="78"/>
      <c r="C188" s="78"/>
      <c r="D188" s="78"/>
      <c r="F188" s="78"/>
      <c r="G188" s="78"/>
    </row>
    <row r="189" spans="1:7" x14ac:dyDescent="0.25">
      <c r="A189" s="89"/>
      <c r="B189" s="89"/>
      <c r="C189" s="90"/>
      <c r="D189" s="90"/>
      <c r="E189" s="90"/>
      <c r="F189" s="78"/>
      <c r="G189" s="78"/>
    </row>
    <row r="190" spans="1:7" x14ac:dyDescent="0.25">
      <c r="A190" s="91" t="s">
        <v>353</v>
      </c>
      <c r="B190" s="89"/>
      <c r="C190" s="101" t="s">
        <v>354</v>
      </c>
      <c r="D190" s="101"/>
      <c r="E190" s="101"/>
      <c r="F190" s="78"/>
      <c r="G190" s="78"/>
    </row>
    <row r="191" spans="1:7" x14ac:dyDescent="0.25">
      <c r="A191" s="92" t="s">
        <v>355</v>
      </c>
      <c r="B191" s="89"/>
      <c r="C191" s="101" t="s">
        <v>356</v>
      </c>
      <c r="D191" s="101"/>
      <c r="E191" s="101"/>
      <c r="F191" s="78"/>
      <c r="G191" s="78"/>
    </row>
  </sheetData>
  <protectedRanges>
    <protectedRange sqref="B84:G84 B9:G9" name="Rango1_2"/>
  </protectedRanges>
  <mergeCells count="6">
    <mergeCell ref="C191:E191"/>
    <mergeCell ref="A7:A8"/>
    <mergeCell ref="B7:F7"/>
    <mergeCell ref="G7:G8"/>
    <mergeCell ref="A1:G1"/>
    <mergeCell ref="C190:E190"/>
  </mergeCells>
  <pageMargins left="0.70866141732283472" right="0.70866141732283472" top="0.74803149606299213" bottom="0.74803149606299213" header="0.31496062992125984" footer="0.31496062992125984"/>
  <pageSetup scale="43" fitToHeight="0" orientation="portrait" horizontalDpi="1200" verticalDpi="1200" r:id="rId1"/>
  <ignoredErrors>
    <ignoredError sqref="B9:G10 G19:G24 B18:F18 G30:G32 B28:F28 G41 B38:F38 G50:G51 B48:F48 B61:G61 B58:F58 B63:G69 B62:F62 B71:F85 B103:C103 B93:C93 E93:F93 B17:G17 G14 G26:G27 G25 G37 G29 G34:G36 G33 G39:G40 B44:G45 G42 G49 B55:G55 G52:G54 G59:G60 B113:F113 B123:F123 B133:F133 B137:F144 B146:F150 B153:F153 B155:F159 G11:G13 G15:G16 G43 G46:G47 G56:G57 G70 E103:F103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43"/>
  <sheetViews>
    <sheetView showGridLines="0" zoomScale="78" zoomScaleNormal="70" workbookViewId="0">
      <selection activeCell="A7" sqref="A7:A8"/>
    </sheetView>
  </sheetViews>
  <sheetFormatPr baseColWidth="10" defaultColWidth="11" defaultRowHeight="15" x14ac:dyDescent="0.25"/>
  <cols>
    <col min="1" max="1" width="84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09" t="s">
        <v>105</v>
      </c>
      <c r="B1" s="110"/>
      <c r="C1" s="110"/>
      <c r="D1" s="110"/>
      <c r="E1" s="110"/>
      <c r="F1" s="110"/>
      <c r="G1" s="111"/>
    </row>
    <row r="2" spans="1:7" ht="15" customHeight="1" x14ac:dyDescent="0.25">
      <c r="A2" s="50" t="s">
        <v>275</v>
      </c>
      <c r="B2" s="51"/>
      <c r="C2" s="51"/>
      <c r="D2" s="51"/>
      <c r="E2" s="51"/>
      <c r="F2" s="51"/>
      <c r="G2" s="52"/>
    </row>
    <row r="3" spans="1:7" ht="15" customHeight="1" x14ac:dyDescent="0.25">
      <c r="A3" s="53" t="s">
        <v>21</v>
      </c>
      <c r="B3" s="100"/>
      <c r="C3" s="100"/>
      <c r="D3" s="100"/>
      <c r="E3" s="100"/>
      <c r="F3" s="100"/>
      <c r="G3" s="55"/>
    </row>
    <row r="4" spans="1:7" ht="15" customHeight="1" x14ac:dyDescent="0.25">
      <c r="A4" s="53" t="s">
        <v>106</v>
      </c>
      <c r="B4" s="100"/>
      <c r="C4" s="100"/>
      <c r="D4" s="100"/>
      <c r="E4" s="100"/>
      <c r="F4" s="100"/>
      <c r="G4" s="55"/>
    </row>
    <row r="5" spans="1:7" ht="15" customHeight="1" x14ac:dyDescent="0.25">
      <c r="A5" s="53" t="s">
        <v>3</v>
      </c>
      <c r="B5" s="100"/>
      <c r="C5" s="100"/>
      <c r="D5" s="100"/>
      <c r="E5" s="100"/>
      <c r="F5" s="100"/>
      <c r="G5" s="55"/>
    </row>
    <row r="6" spans="1:7" x14ac:dyDescent="0.25">
      <c r="A6" s="56" t="s">
        <v>0</v>
      </c>
      <c r="B6" s="57"/>
      <c r="C6" s="57"/>
      <c r="D6" s="57"/>
      <c r="E6" s="57"/>
      <c r="F6" s="57"/>
      <c r="G6" s="58"/>
    </row>
    <row r="7" spans="1:7" ht="15" customHeight="1" x14ac:dyDescent="0.25">
      <c r="A7" s="102" t="s">
        <v>1</v>
      </c>
      <c r="B7" s="104" t="s">
        <v>23</v>
      </c>
      <c r="C7" s="104"/>
      <c r="D7" s="104"/>
      <c r="E7" s="104"/>
      <c r="F7" s="104"/>
      <c r="G7" s="108" t="s">
        <v>24</v>
      </c>
    </row>
    <row r="8" spans="1:7" ht="30" x14ac:dyDescent="0.25">
      <c r="A8" s="103"/>
      <c r="B8" s="79" t="s">
        <v>25</v>
      </c>
      <c r="C8" s="80" t="s">
        <v>6</v>
      </c>
      <c r="D8" s="79" t="s">
        <v>7</v>
      </c>
      <c r="E8" s="79" t="s">
        <v>4</v>
      </c>
      <c r="F8" s="79" t="s">
        <v>5</v>
      </c>
      <c r="G8" s="107"/>
    </row>
    <row r="9" spans="1:7" ht="15.75" customHeight="1" x14ac:dyDescent="0.25">
      <c r="A9" s="5" t="s">
        <v>107</v>
      </c>
      <c r="B9" s="82">
        <f t="shared" ref="B9:G9" si="0">SUM(B10:B85)</f>
        <v>6026642879.5899982</v>
      </c>
      <c r="C9" s="82">
        <f t="shared" si="0"/>
        <v>2578005997.5199995</v>
      </c>
      <c r="D9" s="82">
        <f t="shared" si="0"/>
        <v>8604648877.1100006</v>
      </c>
      <c r="E9" s="82">
        <f t="shared" si="0"/>
        <v>1282621957.3700004</v>
      </c>
      <c r="F9" s="82">
        <f t="shared" si="0"/>
        <v>1162294799.4300003</v>
      </c>
      <c r="G9" s="82">
        <f t="shared" si="0"/>
        <v>-7322026919.7399998</v>
      </c>
    </row>
    <row r="10" spans="1:7" x14ac:dyDescent="0.25">
      <c r="A10" s="27" t="s">
        <v>276</v>
      </c>
      <c r="B10" s="85">
        <v>3036905.9699999997</v>
      </c>
      <c r="C10" s="85">
        <v>0</v>
      </c>
      <c r="D10" s="85">
        <v>3036905.9699999997</v>
      </c>
      <c r="E10" s="85">
        <v>638997.29000000015</v>
      </c>
      <c r="F10" s="85">
        <v>631947.27000000025</v>
      </c>
      <c r="G10" s="85">
        <f>E10-D10</f>
        <v>-2397908.6799999997</v>
      </c>
    </row>
    <row r="11" spans="1:7" x14ac:dyDescent="0.25">
      <c r="A11" s="27" t="s">
        <v>277</v>
      </c>
      <c r="B11" s="85">
        <v>4681600.49</v>
      </c>
      <c r="C11" s="85">
        <v>45569.39</v>
      </c>
      <c r="D11" s="85">
        <v>4727169.88</v>
      </c>
      <c r="E11" s="85">
        <v>858941.40999999992</v>
      </c>
      <c r="F11" s="85">
        <v>835109.28</v>
      </c>
      <c r="G11" s="85">
        <f t="shared" ref="G11:G74" si="1">E11-D11</f>
        <v>-3868228.4699999997</v>
      </c>
    </row>
    <row r="12" spans="1:7" x14ac:dyDescent="0.25">
      <c r="A12" s="27" t="s">
        <v>278</v>
      </c>
      <c r="B12" s="85">
        <v>22842384.879999999</v>
      </c>
      <c r="C12" s="85">
        <v>324408.55</v>
      </c>
      <c r="D12" s="85">
        <v>23166793.43</v>
      </c>
      <c r="E12" s="85">
        <v>4338069.5599999996</v>
      </c>
      <c r="F12" s="85">
        <v>4265437.6099999994</v>
      </c>
      <c r="G12" s="85">
        <f t="shared" si="1"/>
        <v>-18828723.870000001</v>
      </c>
    </row>
    <row r="13" spans="1:7" x14ac:dyDescent="0.25">
      <c r="A13" s="27" t="s">
        <v>279</v>
      </c>
      <c r="B13" s="85">
        <v>3606880.2</v>
      </c>
      <c r="C13" s="85">
        <v>0</v>
      </c>
      <c r="D13" s="85">
        <v>3606880.2</v>
      </c>
      <c r="E13" s="85">
        <v>901720.05</v>
      </c>
      <c r="F13" s="85">
        <v>901720.05</v>
      </c>
      <c r="G13" s="85">
        <f t="shared" si="1"/>
        <v>-2705160.1500000004</v>
      </c>
    </row>
    <row r="14" spans="1:7" x14ac:dyDescent="0.25">
      <c r="A14" s="27" t="s">
        <v>280</v>
      </c>
      <c r="B14" s="85">
        <v>171208452.66999999</v>
      </c>
      <c r="C14" s="85">
        <v>-128988197.23999999</v>
      </c>
      <c r="D14" s="85">
        <v>42220255.43</v>
      </c>
      <c r="E14" s="85">
        <v>5272855.0599999996</v>
      </c>
      <c r="F14" s="85">
        <v>5003449.8499999987</v>
      </c>
      <c r="G14" s="85">
        <f t="shared" si="1"/>
        <v>-36947400.369999997</v>
      </c>
    </row>
    <row r="15" spans="1:7" x14ac:dyDescent="0.25">
      <c r="A15" s="27" t="s">
        <v>281</v>
      </c>
      <c r="B15" s="85">
        <v>19688024.369999997</v>
      </c>
      <c r="C15" s="85">
        <v>68630.959999999992</v>
      </c>
      <c r="D15" s="85">
        <v>19756655.329999994</v>
      </c>
      <c r="E15" s="85">
        <v>3818708.82</v>
      </c>
      <c r="F15" s="85">
        <v>3613617.8899999997</v>
      </c>
      <c r="G15" s="85">
        <f t="shared" si="1"/>
        <v>-15937946.509999994</v>
      </c>
    </row>
    <row r="16" spans="1:7" x14ac:dyDescent="0.25">
      <c r="A16" s="27" t="s">
        <v>282</v>
      </c>
      <c r="B16" s="85">
        <v>13260319.92</v>
      </c>
      <c r="C16" s="85">
        <v>109828.25999999997</v>
      </c>
      <c r="D16" s="85">
        <v>13370148.18</v>
      </c>
      <c r="E16" s="85">
        <v>1797086.21</v>
      </c>
      <c r="F16" s="85">
        <v>1658824.53</v>
      </c>
      <c r="G16" s="85">
        <f t="shared" si="1"/>
        <v>-11573061.969999999</v>
      </c>
    </row>
    <row r="17" spans="1:7" x14ac:dyDescent="0.25">
      <c r="A17" s="27" t="s">
        <v>283</v>
      </c>
      <c r="B17" s="85">
        <v>40004773.290000007</v>
      </c>
      <c r="C17" s="85">
        <v>1566097.84</v>
      </c>
      <c r="D17" s="85">
        <v>41570871.13000001</v>
      </c>
      <c r="E17" s="85">
        <v>8255422.6799999988</v>
      </c>
      <c r="F17" s="85">
        <v>7751898.2199999988</v>
      </c>
      <c r="G17" s="85">
        <f t="shared" si="1"/>
        <v>-33315448.45000001</v>
      </c>
    </row>
    <row r="18" spans="1:7" x14ac:dyDescent="0.25">
      <c r="A18" s="27" t="s">
        <v>284</v>
      </c>
      <c r="B18" s="85">
        <v>18515007.279999997</v>
      </c>
      <c r="C18" s="85">
        <v>890906.41</v>
      </c>
      <c r="D18" s="85">
        <v>19405913.690000001</v>
      </c>
      <c r="E18" s="85">
        <v>4007322.3699999996</v>
      </c>
      <c r="F18" s="85">
        <v>3832013.7999999993</v>
      </c>
      <c r="G18" s="85">
        <f t="shared" si="1"/>
        <v>-15398591.320000002</v>
      </c>
    </row>
    <row r="19" spans="1:7" x14ac:dyDescent="0.25">
      <c r="A19" s="27" t="s">
        <v>285</v>
      </c>
      <c r="B19" s="85">
        <v>20519173.239999995</v>
      </c>
      <c r="C19" s="85">
        <v>19655627.91</v>
      </c>
      <c r="D19" s="85">
        <v>40174801.150000006</v>
      </c>
      <c r="E19" s="85">
        <v>3868213.5399999986</v>
      </c>
      <c r="F19" s="85">
        <v>3710557.6899999985</v>
      </c>
      <c r="G19" s="85">
        <f t="shared" si="1"/>
        <v>-36306587.610000007</v>
      </c>
    </row>
    <row r="20" spans="1:7" x14ac:dyDescent="0.25">
      <c r="A20" s="27" t="s">
        <v>286</v>
      </c>
      <c r="B20" s="85">
        <v>23538135.07</v>
      </c>
      <c r="C20" s="85">
        <v>76113148</v>
      </c>
      <c r="D20" s="85">
        <v>99651283.069999993</v>
      </c>
      <c r="E20" s="85">
        <v>3928905.32</v>
      </c>
      <c r="F20" s="85">
        <v>3792853.209999999</v>
      </c>
      <c r="G20" s="85">
        <f t="shared" si="1"/>
        <v>-95722377.75</v>
      </c>
    </row>
    <row r="21" spans="1:7" x14ac:dyDescent="0.25">
      <c r="A21" s="27" t="s">
        <v>287</v>
      </c>
      <c r="B21" s="85">
        <v>26532103.779999994</v>
      </c>
      <c r="C21" s="85">
        <v>32138.649999999994</v>
      </c>
      <c r="D21" s="85">
        <v>26564242.429999996</v>
      </c>
      <c r="E21" s="85">
        <v>5353949.9099999983</v>
      </c>
      <c r="F21" s="85">
        <v>5191632.01</v>
      </c>
      <c r="G21" s="85">
        <f t="shared" si="1"/>
        <v>-21210292.519999996</v>
      </c>
    </row>
    <row r="22" spans="1:7" x14ac:dyDescent="0.25">
      <c r="A22" s="27" t="s">
        <v>288</v>
      </c>
      <c r="B22" s="85">
        <v>22086025.479999997</v>
      </c>
      <c r="C22" s="85">
        <v>6348821.4199999999</v>
      </c>
      <c r="D22" s="85">
        <v>28434846.899999999</v>
      </c>
      <c r="E22" s="85">
        <v>4256884.17</v>
      </c>
      <c r="F22" s="85">
        <v>3969487.3799999994</v>
      </c>
      <c r="G22" s="85">
        <f t="shared" si="1"/>
        <v>-24177962.729999997</v>
      </c>
    </row>
    <row r="23" spans="1:7" x14ac:dyDescent="0.25">
      <c r="A23" s="27" t="s">
        <v>289</v>
      </c>
      <c r="B23" s="85">
        <v>2432072.7600000002</v>
      </c>
      <c r="C23" s="85">
        <v>-18775.830000000002</v>
      </c>
      <c r="D23" s="85">
        <v>2413296.9300000002</v>
      </c>
      <c r="E23" s="85">
        <v>502254.12999999995</v>
      </c>
      <c r="F23" s="85">
        <v>491614.38999999996</v>
      </c>
      <c r="G23" s="85">
        <f t="shared" si="1"/>
        <v>-1911042.8000000003</v>
      </c>
    </row>
    <row r="24" spans="1:7" x14ac:dyDescent="0.25">
      <c r="A24" s="27" t="s">
        <v>290</v>
      </c>
      <c r="B24" s="85">
        <v>12171633.639999997</v>
      </c>
      <c r="C24" s="85">
        <v>115608.69999999998</v>
      </c>
      <c r="D24" s="85">
        <v>12287242.339999996</v>
      </c>
      <c r="E24" s="85">
        <v>2329849.7999999998</v>
      </c>
      <c r="F24" s="85">
        <v>2228500.9899999998</v>
      </c>
      <c r="G24" s="85">
        <f t="shared" si="1"/>
        <v>-9957392.5399999954</v>
      </c>
    </row>
    <row r="25" spans="1:7" x14ac:dyDescent="0.25">
      <c r="A25" s="27" t="s">
        <v>291</v>
      </c>
      <c r="B25" s="85">
        <v>28681067.050000001</v>
      </c>
      <c r="C25" s="85">
        <v>602962.74</v>
      </c>
      <c r="D25" s="85">
        <v>29284029.790000007</v>
      </c>
      <c r="E25" s="85">
        <v>5007816.2400000012</v>
      </c>
      <c r="F25" s="85">
        <v>4832102.0500000017</v>
      </c>
      <c r="G25" s="85">
        <f t="shared" si="1"/>
        <v>-24276213.550000004</v>
      </c>
    </row>
    <row r="26" spans="1:7" x14ac:dyDescent="0.25">
      <c r="A26" s="27" t="s">
        <v>292</v>
      </c>
      <c r="B26" s="85">
        <v>170395171.00999999</v>
      </c>
      <c r="C26" s="85">
        <v>8734273.25</v>
      </c>
      <c r="D26" s="85">
        <v>179129444.26000002</v>
      </c>
      <c r="E26" s="85">
        <v>41471314.929999992</v>
      </c>
      <c r="F26" s="85">
        <v>39932921.710000001</v>
      </c>
      <c r="G26" s="85">
        <f t="shared" si="1"/>
        <v>-137658129.33000004</v>
      </c>
    </row>
    <row r="27" spans="1:7" x14ac:dyDescent="0.25">
      <c r="A27" s="27" t="s">
        <v>293</v>
      </c>
      <c r="B27" s="85">
        <v>63250185.840000004</v>
      </c>
      <c r="C27" s="85">
        <v>575519.59</v>
      </c>
      <c r="D27" s="85">
        <v>63825705.430000007</v>
      </c>
      <c r="E27" s="85">
        <v>11826570.529999999</v>
      </c>
      <c r="F27" s="85">
        <v>11001147.939999999</v>
      </c>
      <c r="G27" s="85">
        <f t="shared" si="1"/>
        <v>-51999134.900000006</v>
      </c>
    </row>
    <row r="28" spans="1:7" x14ac:dyDescent="0.25">
      <c r="A28" s="27" t="s">
        <v>294</v>
      </c>
      <c r="B28" s="85">
        <v>11092981.870000003</v>
      </c>
      <c r="C28" s="85">
        <v>86101.7</v>
      </c>
      <c r="D28" s="85">
        <v>11179083.570000004</v>
      </c>
      <c r="E28" s="85">
        <v>2345264.5600000005</v>
      </c>
      <c r="F28" s="85">
        <v>2270243.6900000004</v>
      </c>
      <c r="G28" s="85">
        <f t="shared" si="1"/>
        <v>-8833819.0100000035</v>
      </c>
    </row>
    <row r="29" spans="1:7" x14ac:dyDescent="0.25">
      <c r="A29" s="27" t="s">
        <v>295</v>
      </c>
      <c r="B29" s="85">
        <v>55087260.030000001</v>
      </c>
      <c r="C29" s="85">
        <v>1712000.17</v>
      </c>
      <c r="D29" s="85">
        <v>56799260.200000003</v>
      </c>
      <c r="E29" s="85">
        <v>12075292.099999994</v>
      </c>
      <c r="F29" s="85">
        <v>10935835.389999995</v>
      </c>
      <c r="G29" s="85">
        <f t="shared" si="1"/>
        <v>-44723968.100000009</v>
      </c>
    </row>
    <row r="30" spans="1:7" x14ac:dyDescent="0.25">
      <c r="A30" s="27" t="s">
        <v>296</v>
      </c>
      <c r="B30" s="85">
        <v>43968182.269999996</v>
      </c>
      <c r="C30" s="85">
        <v>71519532.159999996</v>
      </c>
      <c r="D30" s="85">
        <v>115487714.42999993</v>
      </c>
      <c r="E30" s="85">
        <v>23635325.700000003</v>
      </c>
      <c r="F30" s="85">
        <v>22418424.930000003</v>
      </c>
      <c r="G30" s="85">
        <f t="shared" si="1"/>
        <v>-91852388.72999993</v>
      </c>
    </row>
    <row r="31" spans="1:7" x14ac:dyDescent="0.25">
      <c r="A31" s="27" t="s">
        <v>297</v>
      </c>
      <c r="B31" s="85">
        <v>1447165768.6599998</v>
      </c>
      <c r="C31" s="85">
        <v>216666174.41999993</v>
      </c>
      <c r="D31" s="85">
        <v>1663831943.0800002</v>
      </c>
      <c r="E31" s="85">
        <v>293413193.54000014</v>
      </c>
      <c r="F31" s="85">
        <v>276175124.44</v>
      </c>
      <c r="G31" s="85">
        <f t="shared" si="1"/>
        <v>-1370418749.54</v>
      </c>
    </row>
    <row r="32" spans="1:7" x14ac:dyDescent="0.25">
      <c r="A32" s="27" t="s">
        <v>298</v>
      </c>
      <c r="B32" s="85">
        <v>67711062.680000022</v>
      </c>
      <c r="C32" s="85">
        <v>12590097.950000003</v>
      </c>
      <c r="D32" s="85">
        <v>80301160.63000001</v>
      </c>
      <c r="E32" s="85">
        <v>12022915.659999996</v>
      </c>
      <c r="F32" s="85">
        <v>10654569.930000002</v>
      </c>
      <c r="G32" s="85">
        <f t="shared" si="1"/>
        <v>-68278244.970000014</v>
      </c>
    </row>
    <row r="33" spans="1:7" x14ac:dyDescent="0.25">
      <c r="A33" s="27" t="s">
        <v>299</v>
      </c>
      <c r="B33" s="85">
        <v>28260409.830000002</v>
      </c>
      <c r="C33" s="85">
        <v>2292469.0999999996</v>
      </c>
      <c r="D33" s="85">
        <v>30552878.930000007</v>
      </c>
      <c r="E33" s="85">
        <v>4942917.3200000012</v>
      </c>
      <c r="F33" s="85">
        <v>4716840.959999999</v>
      </c>
      <c r="G33" s="85">
        <f t="shared" si="1"/>
        <v>-25609961.610000007</v>
      </c>
    </row>
    <row r="34" spans="1:7" x14ac:dyDescent="0.25">
      <c r="A34" s="27" t="s">
        <v>300</v>
      </c>
      <c r="B34" s="85">
        <v>25638055.829999998</v>
      </c>
      <c r="C34" s="85">
        <v>5094114.68</v>
      </c>
      <c r="D34" s="85">
        <v>30732170.509999998</v>
      </c>
      <c r="E34" s="85">
        <v>3744938.93</v>
      </c>
      <c r="F34" s="85">
        <v>3744938.93</v>
      </c>
      <c r="G34" s="85">
        <f t="shared" si="1"/>
        <v>-26987231.579999998</v>
      </c>
    </row>
    <row r="35" spans="1:7" x14ac:dyDescent="0.25">
      <c r="A35" s="27" t="s">
        <v>301</v>
      </c>
      <c r="B35" s="85">
        <v>145827844.61000004</v>
      </c>
      <c r="C35" s="85">
        <v>94171634.160000011</v>
      </c>
      <c r="D35" s="85">
        <v>239999478.76999995</v>
      </c>
      <c r="E35" s="85">
        <v>16394536.070000004</v>
      </c>
      <c r="F35" s="85">
        <v>15611083.860000001</v>
      </c>
      <c r="G35" s="85">
        <f t="shared" si="1"/>
        <v>-223604942.69999996</v>
      </c>
    </row>
    <row r="36" spans="1:7" x14ac:dyDescent="0.25">
      <c r="A36" s="27" t="s">
        <v>302</v>
      </c>
      <c r="B36" s="85">
        <v>8972445.7200000007</v>
      </c>
      <c r="C36" s="85">
        <v>699755.19000000006</v>
      </c>
      <c r="D36" s="85">
        <v>9672200.9099999964</v>
      </c>
      <c r="E36" s="85">
        <v>1712125.3700000003</v>
      </c>
      <c r="F36" s="85">
        <v>1641154.8800000004</v>
      </c>
      <c r="G36" s="85">
        <f t="shared" si="1"/>
        <v>-7960075.5399999963</v>
      </c>
    </row>
    <row r="37" spans="1:7" x14ac:dyDescent="0.25">
      <c r="A37" s="27" t="s">
        <v>303</v>
      </c>
      <c r="B37" s="85">
        <v>6194066.4799999995</v>
      </c>
      <c r="C37" s="85">
        <v>775494.83</v>
      </c>
      <c r="D37" s="85">
        <v>6969561.3099999987</v>
      </c>
      <c r="E37" s="85">
        <v>1384418.03</v>
      </c>
      <c r="F37" s="85">
        <v>1359421.75</v>
      </c>
      <c r="G37" s="85">
        <f t="shared" si="1"/>
        <v>-5585143.2799999984</v>
      </c>
    </row>
    <row r="38" spans="1:7" x14ac:dyDescent="0.25">
      <c r="A38" s="27" t="s">
        <v>304</v>
      </c>
      <c r="B38" s="85">
        <v>77815257.63000001</v>
      </c>
      <c r="C38" s="85">
        <v>7314683.7199999988</v>
      </c>
      <c r="D38" s="85">
        <v>85129941.350000024</v>
      </c>
      <c r="E38" s="85">
        <v>15629026.68</v>
      </c>
      <c r="F38" s="85">
        <v>15539980.749999998</v>
      </c>
      <c r="G38" s="85">
        <f t="shared" si="1"/>
        <v>-69500914.670000017</v>
      </c>
    </row>
    <row r="39" spans="1:7" x14ac:dyDescent="0.25">
      <c r="A39" s="27" t="s">
        <v>305</v>
      </c>
      <c r="B39" s="85">
        <v>3305274.4899999998</v>
      </c>
      <c r="C39" s="85">
        <v>188338.53999999998</v>
      </c>
      <c r="D39" s="85">
        <v>3493613.0299999993</v>
      </c>
      <c r="E39" s="85">
        <v>569927.01</v>
      </c>
      <c r="F39" s="85">
        <v>566848.95000000007</v>
      </c>
      <c r="G39" s="85">
        <f t="shared" si="1"/>
        <v>-2923686.0199999996</v>
      </c>
    </row>
    <row r="40" spans="1:7" x14ac:dyDescent="0.25">
      <c r="A40" s="27" t="s">
        <v>306</v>
      </c>
      <c r="B40" s="85">
        <v>12000804.169999998</v>
      </c>
      <c r="C40" s="85">
        <v>664663.22</v>
      </c>
      <c r="D40" s="85">
        <v>12665467.390000001</v>
      </c>
      <c r="E40" s="85">
        <v>2489177.09</v>
      </c>
      <c r="F40" s="85">
        <v>2441984.8699999996</v>
      </c>
      <c r="G40" s="85">
        <f t="shared" si="1"/>
        <v>-10176290.300000001</v>
      </c>
    </row>
    <row r="41" spans="1:7" x14ac:dyDescent="0.25">
      <c r="A41" s="27" t="s">
        <v>307</v>
      </c>
      <c r="B41" s="85">
        <v>33790620.590000004</v>
      </c>
      <c r="C41" s="85">
        <v>2154289.3200000003</v>
      </c>
      <c r="D41" s="85">
        <v>35944909.910000019</v>
      </c>
      <c r="E41" s="85">
        <v>6541104.3499999968</v>
      </c>
      <c r="F41" s="85">
        <v>6434645.379999998</v>
      </c>
      <c r="G41" s="85">
        <f t="shared" si="1"/>
        <v>-29403805.560000021</v>
      </c>
    </row>
    <row r="42" spans="1:7" x14ac:dyDescent="0.25">
      <c r="A42" s="27" t="s">
        <v>308</v>
      </c>
      <c r="B42" s="85">
        <v>21001516.679999996</v>
      </c>
      <c r="C42" s="85">
        <v>2768906.7</v>
      </c>
      <c r="D42" s="85">
        <v>23770423.379999995</v>
      </c>
      <c r="E42" s="85">
        <v>3497270.95</v>
      </c>
      <c r="F42" s="85">
        <v>3377604.2000000011</v>
      </c>
      <c r="G42" s="85">
        <f t="shared" si="1"/>
        <v>-20273152.429999996</v>
      </c>
    </row>
    <row r="43" spans="1:7" x14ac:dyDescent="0.25">
      <c r="A43" s="27" t="s">
        <v>309</v>
      </c>
      <c r="B43" s="85">
        <v>118431651</v>
      </c>
      <c r="C43" s="85">
        <v>288517.33999999997</v>
      </c>
      <c r="D43" s="85">
        <v>118720168.34000002</v>
      </c>
      <c r="E43" s="85">
        <v>17476846.839999996</v>
      </c>
      <c r="F43" s="85">
        <v>17240599.159999993</v>
      </c>
      <c r="G43" s="85">
        <f t="shared" si="1"/>
        <v>-101243321.50000003</v>
      </c>
    </row>
    <row r="44" spans="1:7" x14ac:dyDescent="0.25">
      <c r="A44" s="27" t="s">
        <v>310</v>
      </c>
      <c r="B44" s="85">
        <v>167858901.67000002</v>
      </c>
      <c r="C44" s="85">
        <v>21569951.879999999</v>
      </c>
      <c r="D44" s="85">
        <v>189428853.54999995</v>
      </c>
      <c r="E44" s="85">
        <v>26393211.030000001</v>
      </c>
      <c r="F44" s="85">
        <v>25569574.399999999</v>
      </c>
      <c r="G44" s="85">
        <f t="shared" si="1"/>
        <v>-163035642.51999995</v>
      </c>
    </row>
    <row r="45" spans="1:7" x14ac:dyDescent="0.25">
      <c r="A45" s="27" t="s">
        <v>311</v>
      </c>
      <c r="B45" s="85">
        <v>15102205.699999997</v>
      </c>
      <c r="C45" s="85">
        <v>29801.309999999998</v>
      </c>
      <c r="D45" s="85">
        <v>15132007.009999998</v>
      </c>
      <c r="E45" s="85">
        <v>3111402.5</v>
      </c>
      <c r="F45" s="85">
        <v>3032755.3600000003</v>
      </c>
      <c r="G45" s="85">
        <f t="shared" si="1"/>
        <v>-12020604.509999998</v>
      </c>
    </row>
    <row r="46" spans="1:7" x14ac:dyDescent="0.25">
      <c r="A46" s="27" t="s">
        <v>312</v>
      </c>
      <c r="B46" s="85">
        <v>96449965.87999998</v>
      </c>
      <c r="C46" s="85">
        <v>92688604.829999998</v>
      </c>
      <c r="D46" s="85">
        <v>189138570.71000004</v>
      </c>
      <c r="E46" s="85">
        <v>15733796.279999997</v>
      </c>
      <c r="F46" s="85">
        <v>14990555.43</v>
      </c>
      <c r="G46" s="85">
        <f t="shared" si="1"/>
        <v>-173404774.43000004</v>
      </c>
    </row>
    <row r="47" spans="1:7" x14ac:dyDescent="0.25">
      <c r="A47" s="27" t="s">
        <v>313</v>
      </c>
      <c r="B47" s="85">
        <v>105896401.92</v>
      </c>
      <c r="C47" s="85">
        <v>9240512.9199999999</v>
      </c>
      <c r="D47" s="85">
        <v>115136914.84</v>
      </c>
      <c r="E47" s="85">
        <v>19580807.059999999</v>
      </c>
      <c r="F47" s="85">
        <v>18605574.550000008</v>
      </c>
      <c r="G47" s="85">
        <f t="shared" si="1"/>
        <v>-95556107.780000001</v>
      </c>
    </row>
    <row r="48" spans="1:7" x14ac:dyDescent="0.25">
      <c r="A48" s="27" t="s">
        <v>314</v>
      </c>
      <c r="B48" s="85">
        <v>5537956.8300000001</v>
      </c>
      <c r="C48" s="85">
        <v>94948357.680000007</v>
      </c>
      <c r="D48" s="85">
        <v>100486314.50999999</v>
      </c>
      <c r="E48" s="85">
        <v>8457531.4699999988</v>
      </c>
      <c r="F48" s="85">
        <v>6642469.8300000001</v>
      </c>
      <c r="G48" s="85">
        <f t="shared" si="1"/>
        <v>-92028783.039999992</v>
      </c>
    </row>
    <row r="49" spans="1:7" x14ac:dyDescent="0.25">
      <c r="A49" s="27" t="s">
        <v>315</v>
      </c>
      <c r="B49" s="85">
        <v>1600104.1199999999</v>
      </c>
      <c r="C49" s="85">
        <v>-751531.64</v>
      </c>
      <c r="D49" s="85">
        <v>848572.48</v>
      </c>
      <c r="E49" s="85">
        <v>202884</v>
      </c>
      <c r="F49" s="85">
        <v>186441</v>
      </c>
      <c r="G49" s="85">
        <f t="shared" si="1"/>
        <v>-645688.48</v>
      </c>
    </row>
    <row r="50" spans="1:7" x14ac:dyDescent="0.25">
      <c r="A50" s="27" t="s">
        <v>316</v>
      </c>
      <c r="B50" s="85">
        <v>25000000</v>
      </c>
      <c r="C50" s="85">
        <v>7680042.7599999998</v>
      </c>
      <c r="D50" s="85">
        <v>32680042.760000002</v>
      </c>
      <c r="E50" s="85">
        <v>0</v>
      </c>
      <c r="F50" s="85">
        <v>0</v>
      </c>
      <c r="G50" s="85">
        <f t="shared" si="1"/>
        <v>-32680042.760000002</v>
      </c>
    </row>
    <row r="51" spans="1:7" x14ac:dyDescent="0.25">
      <c r="A51" s="27" t="s">
        <v>317</v>
      </c>
      <c r="B51" s="85">
        <v>81589274.450000003</v>
      </c>
      <c r="C51" s="85">
        <v>4726770.1500000004</v>
      </c>
      <c r="D51" s="85">
        <v>86316044.599999994</v>
      </c>
      <c r="E51" s="85">
        <v>14212096.479999999</v>
      </c>
      <c r="F51" s="85">
        <v>13416388.149999999</v>
      </c>
      <c r="G51" s="85">
        <f t="shared" si="1"/>
        <v>-72103948.11999999</v>
      </c>
    </row>
    <row r="52" spans="1:7" x14ac:dyDescent="0.25">
      <c r="A52" s="27" t="s">
        <v>318</v>
      </c>
      <c r="B52" s="85">
        <v>9048464.7100000009</v>
      </c>
      <c r="C52" s="85">
        <v>4057.9200000000055</v>
      </c>
      <c r="D52" s="85">
        <v>9052522.6300000008</v>
      </c>
      <c r="E52" s="85">
        <v>1892167.4900000002</v>
      </c>
      <c r="F52" s="85">
        <v>1841741.2000000002</v>
      </c>
      <c r="G52" s="85">
        <f t="shared" si="1"/>
        <v>-7160355.1400000006</v>
      </c>
    </row>
    <row r="53" spans="1:7" x14ac:dyDescent="0.25">
      <c r="A53" s="27" t="s">
        <v>319</v>
      </c>
      <c r="B53" s="85">
        <v>57672510.219999999</v>
      </c>
      <c r="C53" s="85">
        <v>22340347.240000002</v>
      </c>
      <c r="D53" s="85">
        <v>80012857.460000008</v>
      </c>
      <c r="E53" s="85">
        <v>38050860.590000004</v>
      </c>
      <c r="F53" s="85">
        <v>34925224.170000002</v>
      </c>
      <c r="G53" s="85">
        <f t="shared" si="1"/>
        <v>-41961996.870000005</v>
      </c>
    </row>
    <row r="54" spans="1:7" x14ac:dyDescent="0.25">
      <c r="A54" s="27" t="s">
        <v>320</v>
      </c>
      <c r="B54" s="85">
        <v>43920567.489999995</v>
      </c>
      <c r="C54" s="85">
        <v>9541343.3499999996</v>
      </c>
      <c r="D54" s="85">
        <v>53461910.840000011</v>
      </c>
      <c r="E54" s="85">
        <v>10843394.330000004</v>
      </c>
      <c r="F54" s="85">
        <v>10409788.33</v>
      </c>
      <c r="G54" s="85">
        <f t="shared" si="1"/>
        <v>-42618516.510000005</v>
      </c>
    </row>
    <row r="55" spans="1:7" x14ac:dyDescent="0.25">
      <c r="A55" s="27" t="s">
        <v>321</v>
      </c>
      <c r="B55" s="85">
        <v>6941502.0800000019</v>
      </c>
      <c r="C55" s="85">
        <v>39136253.160000004</v>
      </c>
      <c r="D55" s="85">
        <v>46077755.239999995</v>
      </c>
      <c r="E55" s="85">
        <v>1990989.8800000001</v>
      </c>
      <c r="F55" s="85">
        <v>892928.93</v>
      </c>
      <c r="G55" s="85">
        <f t="shared" si="1"/>
        <v>-44086765.359999992</v>
      </c>
    </row>
    <row r="56" spans="1:7" x14ac:dyDescent="0.25">
      <c r="A56" s="27" t="s">
        <v>322</v>
      </c>
      <c r="B56" s="85">
        <v>65954828.059999995</v>
      </c>
      <c r="C56" s="85">
        <v>45228509.419999994</v>
      </c>
      <c r="D56" s="85">
        <v>111183337.47999997</v>
      </c>
      <c r="E56" s="85">
        <v>14362610.780000003</v>
      </c>
      <c r="F56" s="85">
        <v>13622958.690000003</v>
      </c>
      <c r="G56" s="85">
        <f t="shared" si="1"/>
        <v>-96820726.699999973</v>
      </c>
    </row>
    <row r="57" spans="1:7" x14ac:dyDescent="0.25">
      <c r="A57" s="27" t="s">
        <v>323</v>
      </c>
      <c r="B57" s="85">
        <v>63688359.219999991</v>
      </c>
      <c r="C57" s="85">
        <v>14362684.260000002</v>
      </c>
      <c r="D57" s="85">
        <v>78051043.479999974</v>
      </c>
      <c r="E57" s="85">
        <v>16190265.220000008</v>
      </c>
      <c r="F57" s="85">
        <v>15450712.590000009</v>
      </c>
      <c r="G57" s="85">
        <f t="shared" si="1"/>
        <v>-61860778.259999968</v>
      </c>
    </row>
    <row r="58" spans="1:7" x14ac:dyDescent="0.25">
      <c r="A58" s="27" t="s">
        <v>324</v>
      </c>
      <c r="B58" s="85">
        <v>179608352.67999998</v>
      </c>
      <c r="C58" s="85">
        <v>211848428.69999993</v>
      </c>
      <c r="D58" s="85">
        <v>391456781.37999976</v>
      </c>
      <c r="E58" s="85">
        <v>41347906.30999998</v>
      </c>
      <c r="F58" s="85">
        <v>36803287.139999971</v>
      </c>
      <c r="G58" s="85">
        <f t="shared" si="1"/>
        <v>-350108875.06999975</v>
      </c>
    </row>
    <row r="59" spans="1:7" x14ac:dyDescent="0.25">
      <c r="A59" s="27" t="s">
        <v>325</v>
      </c>
      <c r="B59" s="85">
        <v>1124190930.75</v>
      </c>
      <c r="C59" s="85">
        <v>1350204393.0600007</v>
      </c>
      <c r="D59" s="85">
        <v>2474395323.8099995</v>
      </c>
      <c r="E59" s="85">
        <v>180104639.7700001</v>
      </c>
      <c r="F59" s="85">
        <v>168893412.47000009</v>
      </c>
      <c r="G59" s="85">
        <f t="shared" si="1"/>
        <v>-2294290684.0399995</v>
      </c>
    </row>
    <row r="60" spans="1:7" x14ac:dyDescent="0.25">
      <c r="A60" s="27" t="s">
        <v>326</v>
      </c>
      <c r="B60" s="85">
        <v>96235596.829999983</v>
      </c>
      <c r="C60" s="85">
        <v>29644110.619999997</v>
      </c>
      <c r="D60" s="85">
        <v>125879707.44999999</v>
      </c>
      <c r="E60" s="85">
        <v>30484246.970000003</v>
      </c>
      <c r="F60" s="85">
        <v>28671924.740000013</v>
      </c>
      <c r="G60" s="85">
        <f t="shared" si="1"/>
        <v>-95395460.479999989</v>
      </c>
    </row>
    <row r="61" spans="1:7" x14ac:dyDescent="0.25">
      <c r="A61" s="27" t="s">
        <v>327</v>
      </c>
      <c r="B61" s="85">
        <v>0</v>
      </c>
      <c r="C61" s="85">
        <v>33921441.240000002</v>
      </c>
      <c r="D61" s="85">
        <v>33921441.240000002</v>
      </c>
      <c r="E61" s="85">
        <v>0</v>
      </c>
      <c r="F61" s="85">
        <v>0</v>
      </c>
      <c r="G61" s="85">
        <f t="shared" si="1"/>
        <v>-33921441.240000002</v>
      </c>
    </row>
    <row r="62" spans="1:7" x14ac:dyDescent="0.25">
      <c r="A62" s="27" t="s">
        <v>328</v>
      </c>
      <c r="B62" s="85">
        <v>161281956.53000006</v>
      </c>
      <c r="C62" s="85">
        <v>-19949351.949999999</v>
      </c>
      <c r="D62" s="85">
        <v>141332604.58000004</v>
      </c>
      <c r="E62" s="85">
        <v>22176125.620000012</v>
      </c>
      <c r="F62" s="85">
        <v>19779359.690000001</v>
      </c>
      <c r="G62" s="85">
        <f t="shared" si="1"/>
        <v>-119156478.96000004</v>
      </c>
    </row>
    <row r="63" spans="1:7" x14ac:dyDescent="0.25">
      <c r="A63" s="27" t="s">
        <v>329</v>
      </c>
      <c r="B63" s="85">
        <v>111580774.41000001</v>
      </c>
      <c r="C63" s="85">
        <v>19718516.270000003</v>
      </c>
      <c r="D63" s="85">
        <v>131299290.67999999</v>
      </c>
      <c r="E63" s="85">
        <v>15168122.619999997</v>
      </c>
      <c r="F63" s="85">
        <v>14270644.710000001</v>
      </c>
      <c r="G63" s="85">
        <f t="shared" si="1"/>
        <v>-116131168.06</v>
      </c>
    </row>
    <row r="64" spans="1:7" x14ac:dyDescent="0.25">
      <c r="A64" s="27" t="s">
        <v>330</v>
      </c>
      <c r="B64" s="85">
        <v>5425238.2200000007</v>
      </c>
      <c r="C64" s="85">
        <v>27481022.580000002</v>
      </c>
      <c r="D64" s="85">
        <v>32906260.800000004</v>
      </c>
      <c r="E64" s="85">
        <v>1924255.29</v>
      </c>
      <c r="F64" s="85">
        <v>1862427.9299999997</v>
      </c>
      <c r="G64" s="85">
        <f t="shared" si="1"/>
        <v>-30982005.510000005</v>
      </c>
    </row>
    <row r="65" spans="1:7" x14ac:dyDescent="0.25">
      <c r="A65" s="27" t="s">
        <v>331</v>
      </c>
      <c r="B65" s="85">
        <v>14890535.440000005</v>
      </c>
      <c r="C65" s="85">
        <v>2747481.2</v>
      </c>
      <c r="D65" s="85">
        <v>17638016.640000012</v>
      </c>
      <c r="E65" s="85">
        <v>4203094.1500000004</v>
      </c>
      <c r="F65" s="85">
        <v>3680098.7</v>
      </c>
      <c r="G65" s="85">
        <f t="shared" si="1"/>
        <v>-13434922.490000011</v>
      </c>
    </row>
    <row r="66" spans="1:7" x14ac:dyDescent="0.25">
      <c r="A66" s="27" t="s">
        <v>332</v>
      </c>
      <c r="B66" s="85">
        <v>4995784.0399999991</v>
      </c>
      <c r="C66" s="85">
        <v>385344.16000000009</v>
      </c>
      <c r="D66" s="85">
        <v>5381128.1999999993</v>
      </c>
      <c r="E66" s="85">
        <v>981041.46999999974</v>
      </c>
      <c r="F66" s="85">
        <v>935912.54999999958</v>
      </c>
      <c r="G66" s="85">
        <f t="shared" si="1"/>
        <v>-4400086.7299999995</v>
      </c>
    </row>
    <row r="67" spans="1:7" x14ac:dyDescent="0.25">
      <c r="A67" s="27" t="s">
        <v>333</v>
      </c>
      <c r="B67" s="85">
        <v>17753385.830000002</v>
      </c>
      <c r="C67" s="85">
        <v>349793.37</v>
      </c>
      <c r="D67" s="85">
        <v>18103179.200000003</v>
      </c>
      <c r="E67" s="85">
        <v>3029553.5199999991</v>
      </c>
      <c r="F67" s="85">
        <v>2814503.8299999991</v>
      </c>
      <c r="G67" s="85">
        <f t="shared" si="1"/>
        <v>-15073625.680000003</v>
      </c>
    </row>
    <row r="68" spans="1:7" x14ac:dyDescent="0.25">
      <c r="A68" s="27" t="s">
        <v>334</v>
      </c>
      <c r="B68" s="85">
        <v>3373591.9699999997</v>
      </c>
      <c r="C68" s="85">
        <v>7061.5899999999992</v>
      </c>
      <c r="D68" s="85">
        <v>3380653.5599999996</v>
      </c>
      <c r="E68" s="85">
        <v>721076.6</v>
      </c>
      <c r="F68" s="85">
        <v>689124.8</v>
      </c>
      <c r="G68" s="85">
        <f t="shared" si="1"/>
        <v>-2659576.9599999995</v>
      </c>
    </row>
    <row r="69" spans="1:7" x14ac:dyDescent="0.25">
      <c r="A69" s="27" t="s">
        <v>335</v>
      </c>
      <c r="B69" s="85">
        <v>25005785</v>
      </c>
      <c r="C69" s="85">
        <v>19450000</v>
      </c>
      <c r="D69" s="85">
        <v>44455785</v>
      </c>
      <c r="E69" s="85">
        <v>28451928</v>
      </c>
      <c r="F69" s="85">
        <v>11451446</v>
      </c>
      <c r="G69" s="85">
        <f t="shared" si="1"/>
        <v>-16003857</v>
      </c>
    </row>
    <row r="70" spans="1:7" x14ac:dyDescent="0.25">
      <c r="A70" s="27" t="s">
        <v>336</v>
      </c>
      <c r="B70" s="85">
        <v>109750135.59</v>
      </c>
      <c r="C70" s="85">
        <v>0</v>
      </c>
      <c r="D70" s="85">
        <v>109750135.59</v>
      </c>
      <c r="E70" s="85">
        <v>36583378.880000003</v>
      </c>
      <c r="F70" s="85">
        <v>27437534.239999998</v>
      </c>
      <c r="G70" s="85">
        <f t="shared" si="1"/>
        <v>-73166756.710000008</v>
      </c>
    </row>
    <row r="71" spans="1:7" x14ac:dyDescent="0.25">
      <c r="A71" s="27" t="s">
        <v>337</v>
      </c>
      <c r="B71" s="85">
        <v>78811152</v>
      </c>
      <c r="C71" s="85">
        <v>40624100.090000004</v>
      </c>
      <c r="D71" s="85">
        <v>119435252.09000002</v>
      </c>
      <c r="E71" s="85">
        <v>35022962.370000005</v>
      </c>
      <c r="F71" s="85">
        <v>32172032.370000001</v>
      </c>
      <c r="G71" s="85">
        <f t="shared" si="1"/>
        <v>-84412289.720000014</v>
      </c>
    </row>
    <row r="72" spans="1:7" x14ac:dyDescent="0.25">
      <c r="A72" s="27" t="s">
        <v>338</v>
      </c>
      <c r="B72" s="85">
        <v>151141066.78999999</v>
      </c>
      <c r="C72" s="85">
        <v>47590659</v>
      </c>
      <c r="D72" s="85">
        <v>198731725.78999999</v>
      </c>
      <c r="E72" s="85">
        <v>54470774</v>
      </c>
      <c r="F72" s="85">
        <v>42385268</v>
      </c>
      <c r="G72" s="85">
        <f t="shared" si="1"/>
        <v>-144260951.78999999</v>
      </c>
    </row>
    <row r="73" spans="1:7" x14ac:dyDescent="0.25">
      <c r="A73" s="27" t="s">
        <v>339</v>
      </c>
      <c r="B73" s="85">
        <v>16047408</v>
      </c>
      <c r="C73" s="85">
        <v>0</v>
      </c>
      <c r="D73" s="85">
        <v>16047408</v>
      </c>
      <c r="E73" s="85">
        <v>5349136</v>
      </c>
      <c r="F73" s="85">
        <v>4011852</v>
      </c>
      <c r="G73" s="85">
        <f t="shared" si="1"/>
        <v>-10698272</v>
      </c>
    </row>
    <row r="74" spans="1:7" x14ac:dyDescent="0.25">
      <c r="A74" s="27" t="s">
        <v>340</v>
      </c>
      <c r="B74" s="85">
        <v>0</v>
      </c>
      <c r="C74" s="85">
        <v>5000000</v>
      </c>
      <c r="D74" s="85">
        <v>5000000</v>
      </c>
      <c r="E74" s="85">
        <v>5000000</v>
      </c>
      <c r="F74" s="85">
        <v>5000000</v>
      </c>
      <c r="G74" s="85">
        <f t="shared" si="1"/>
        <v>0</v>
      </c>
    </row>
    <row r="75" spans="1:7" x14ac:dyDescent="0.25">
      <c r="A75" s="27" t="s">
        <v>341</v>
      </c>
      <c r="B75" s="85">
        <v>67045949</v>
      </c>
      <c r="C75" s="85">
        <v>0</v>
      </c>
      <c r="D75" s="85">
        <v>67045949</v>
      </c>
      <c r="E75" s="85">
        <v>22348648</v>
      </c>
      <c r="F75" s="85">
        <v>16761486</v>
      </c>
      <c r="G75" s="85">
        <f t="shared" ref="G75:G85" si="2">E75-D75</f>
        <v>-44697301</v>
      </c>
    </row>
    <row r="76" spans="1:7" x14ac:dyDescent="0.25">
      <c r="A76" s="27" t="s">
        <v>342</v>
      </c>
      <c r="B76" s="85">
        <v>69252576</v>
      </c>
      <c r="C76" s="85">
        <v>5770000</v>
      </c>
      <c r="D76" s="85">
        <v>75022576</v>
      </c>
      <c r="E76" s="85">
        <v>28844192</v>
      </c>
      <c r="F76" s="85">
        <v>23923144</v>
      </c>
      <c r="G76" s="85">
        <f t="shared" si="2"/>
        <v>-46178384</v>
      </c>
    </row>
    <row r="77" spans="1:7" x14ac:dyDescent="0.25">
      <c r="A77" s="27" t="s">
        <v>343</v>
      </c>
      <c r="B77" s="85">
        <v>22800167</v>
      </c>
      <c r="C77" s="85">
        <v>24064691.059999995</v>
      </c>
      <c r="D77" s="85">
        <v>46864858.060000002</v>
      </c>
      <c r="E77" s="85">
        <v>7600055.6799999997</v>
      </c>
      <c r="F77" s="85">
        <v>5700041.7599999998</v>
      </c>
      <c r="G77" s="85">
        <f t="shared" si="2"/>
        <v>-39264802.380000003</v>
      </c>
    </row>
    <row r="78" spans="1:7" x14ac:dyDescent="0.25">
      <c r="A78" s="27" t="s">
        <v>344</v>
      </c>
      <c r="B78" s="85">
        <v>24357976</v>
      </c>
      <c r="C78" s="85">
        <v>894828</v>
      </c>
      <c r="D78" s="85">
        <v>25252804</v>
      </c>
      <c r="E78" s="85">
        <v>9014156</v>
      </c>
      <c r="F78" s="85">
        <v>6984324</v>
      </c>
      <c r="G78" s="85">
        <f t="shared" si="2"/>
        <v>-16238648</v>
      </c>
    </row>
    <row r="79" spans="1:7" x14ac:dyDescent="0.25">
      <c r="A79" s="27" t="s">
        <v>345</v>
      </c>
      <c r="B79" s="85">
        <v>15220623.550000001</v>
      </c>
      <c r="C79" s="85">
        <v>970499.49</v>
      </c>
      <c r="D79" s="85">
        <v>16191123.040000001</v>
      </c>
      <c r="E79" s="85">
        <v>82148.639999999999</v>
      </c>
      <c r="F79" s="85">
        <v>0</v>
      </c>
      <c r="G79" s="85">
        <f t="shared" si="2"/>
        <v>-16108974.4</v>
      </c>
    </row>
    <row r="80" spans="1:7" x14ac:dyDescent="0.25">
      <c r="A80" s="27" t="s">
        <v>346</v>
      </c>
      <c r="B80" s="85">
        <v>43084451.509999998</v>
      </c>
      <c r="C80" s="85">
        <v>0</v>
      </c>
      <c r="D80" s="85">
        <v>43084451.509999998</v>
      </c>
      <c r="E80" s="85">
        <v>11426371</v>
      </c>
      <c r="F80" s="85">
        <v>11426371</v>
      </c>
      <c r="G80" s="85">
        <f t="shared" si="2"/>
        <v>-31658080.509999998</v>
      </c>
    </row>
    <row r="81" spans="1:7" x14ac:dyDescent="0.25">
      <c r="A81" s="27" t="s">
        <v>347</v>
      </c>
      <c r="B81" s="85">
        <v>15937205</v>
      </c>
      <c r="C81" s="85">
        <v>0</v>
      </c>
      <c r="D81" s="85">
        <v>15937205</v>
      </c>
      <c r="E81" s="85">
        <v>5312404</v>
      </c>
      <c r="F81" s="85">
        <v>4694871</v>
      </c>
      <c r="G81" s="85">
        <f t="shared" si="2"/>
        <v>-10624801</v>
      </c>
    </row>
    <row r="82" spans="1:7" x14ac:dyDescent="0.25">
      <c r="A82" s="27" t="s">
        <v>348</v>
      </c>
      <c r="B82" s="85">
        <v>0</v>
      </c>
      <c r="C82" s="85">
        <v>721500</v>
      </c>
      <c r="D82" s="85">
        <v>721500</v>
      </c>
      <c r="E82" s="85">
        <v>721500</v>
      </c>
      <c r="F82" s="85">
        <v>721500</v>
      </c>
      <c r="G82" s="85">
        <f t="shared" si="2"/>
        <v>0</v>
      </c>
    </row>
    <row r="83" spans="1:7" x14ac:dyDescent="0.25">
      <c r="A83" s="27" t="s">
        <v>349</v>
      </c>
      <c r="B83" s="85">
        <v>3642768</v>
      </c>
      <c r="C83" s="85">
        <v>0</v>
      </c>
      <c r="D83" s="85">
        <v>3642768</v>
      </c>
      <c r="E83" s="85">
        <v>1214256</v>
      </c>
      <c r="F83" s="85">
        <v>910692</v>
      </c>
      <c r="G83" s="85">
        <f t="shared" si="2"/>
        <v>-2428512</v>
      </c>
    </row>
    <row r="84" spans="1:7" x14ac:dyDescent="0.25">
      <c r="A84" s="27" t="s">
        <v>350</v>
      </c>
      <c r="B84" s="85">
        <v>108788177.57000002</v>
      </c>
      <c r="C84" s="85">
        <v>7200000</v>
      </c>
      <c r="D84" s="85">
        <v>115988177.57000002</v>
      </c>
      <c r="E84" s="85">
        <v>26076899.16</v>
      </c>
      <c r="F84" s="85">
        <v>24619088.120000005</v>
      </c>
      <c r="G84" s="85">
        <f t="shared" si="2"/>
        <v>-89911278.410000026</v>
      </c>
    </row>
    <row r="85" spans="1:7" x14ac:dyDescent="0.25">
      <c r="A85" s="27" t="s">
        <v>351</v>
      </c>
      <c r="B85" s="85">
        <v>37447130.049999997</v>
      </c>
      <c r="C85" s="85">
        <v>3452432</v>
      </c>
      <c r="D85" s="85">
        <v>40899562.049999997</v>
      </c>
      <c r="E85" s="85">
        <v>7631905.9900000002</v>
      </c>
      <c r="F85" s="85">
        <v>7333201.8100000005</v>
      </c>
      <c r="G85" s="85">
        <f t="shared" si="2"/>
        <v>-33267656.059999995</v>
      </c>
    </row>
    <row r="86" spans="1:7" x14ac:dyDescent="0.25">
      <c r="A86" s="9" t="s">
        <v>2</v>
      </c>
      <c r="B86" s="84"/>
      <c r="C86" s="84"/>
      <c r="D86" s="84"/>
      <c r="E86" s="84"/>
      <c r="F86" s="84"/>
      <c r="G86" s="84"/>
    </row>
    <row r="87" spans="1:7" x14ac:dyDescent="0.25">
      <c r="A87" s="1" t="s">
        <v>108</v>
      </c>
      <c r="B87" s="83">
        <f t="shared" ref="B87:G87" si="3">SUM(B88:B115)</f>
        <v>1808522536.4100001</v>
      </c>
      <c r="C87" s="83">
        <f t="shared" si="3"/>
        <v>469723808.73000008</v>
      </c>
      <c r="D87" s="83">
        <f t="shared" si="3"/>
        <v>2278246345.1399999</v>
      </c>
      <c r="E87" s="83">
        <f t="shared" si="3"/>
        <v>202517022.20000002</v>
      </c>
      <c r="F87" s="83">
        <f t="shared" si="3"/>
        <v>181751822.28999999</v>
      </c>
      <c r="G87" s="83">
        <f t="shared" si="3"/>
        <v>-2075729322.9400001</v>
      </c>
    </row>
    <row r="88" spans="1:7" x14ac:dyDescent="0.25">
      <c r="A88" s="27" t="s">
        <v>280</v>
      </c>
      <c r="B88" s="85">
        <v>50000000</v>
      </c>
      <c r="C88" s="85">
        <v>-50000000</v>
      </c>
      <c r="D88" s="85">
        <v>0</v>
      </c>
      <c r="E88" s="85">
        <v>0</v>
      </c>
      <c r="F88" s="85">
        <v>0</v>
      </c>
      <c r="G88" s="85">
        <f t="shared" ref="G88:G115" si="4">E88-D88</f>
        <v>0</v>
      </c>
    </row>
    <row r="89" spans="1:7" x14ac:dyDescent="0.25">
      <c r="A89" s="27" t="s">
        <v>296</v>
      </c>
      <c r="B89" s="85">
        <v>1335946.28</v>
      </c>
      <c r="C89" s="85">
        <v>9348707.7799999993</v>
      </c>
      <c r="D89" s="85">
        <v>10684654.059999999</v>
      </c>
      <c r="E89" s="85">
        <v>1379788.59</v>
      </c>
      <c r="F89" s="85">
        <v>1328819.23</v>
      </c>
      <c r="G89" s="85">
        <f t="shared" si="4"/>
        <v>-9304865.4699999988</v>
      </c>
    </row>
    <row r="90" spans="1:7" x14ac:dyDescent="0.25">
      <c r="A90" s="27" t="s">
        <v>297</v>
      </c>
      <c r="B90" s="85">
        <v>400069195.81</v>
      </c>
      <c r="C90" s="85">
        <v>-84995240.069999993</v>
      </c>
      <c r="D90" s="85">
        <v>315073955.74000001</v>
      </c>
      <c r="E90" s="85">
        <v>65792916.060000002</v>
      </c>
      <c r="F90" s="85">
        <v>52801929.629999995</v>
      </c>
      <c r="G90" s="85">
        <f t="shared" si="4"/>
        <v>-249281039.68000001</v>
      </c>
    </row>
    <row r="91" spans="1:7" x14ac:dyDescent="0.25">
      <c r="A91" s="27" t="s">
        <v>298</v>
      </c>
      <c r="B91" s="85">
        <v>12801268.049999999</v>
      </c>
      <c r="C91" s="85">
        <v>-6361628.8300000001</v>
      </c>
      <c r="D91" s="85">
        <v>6439639.2199999997</v>
      </c>
      <c r="E91" s="85">
        <v>2010400.44</v>
      </c>
      <c r="F91" s="85">
        <v>1668655.52</v>
      </c>
      <c r="G91" s="85">
        <f t="shared" si="4"/>
        <v>-4429238.7799999993</v>
      </c>
    </row>
    <row r="92" spans="1:7" x14ac:dyDescent="0.25">
      <c r="A92" s="27" t="s">
        <v>299</v>
      </c>
      <c r="B92" s="85">
        <v>4207088.33</v>
      </c>
      <c r="C92" s="85">
        <v>-1077884.4099999999</v>
      </c>
      <c r="D92" s="85">
        <v>3129203.92</v>
      </c>
      <c r="E92" s="85">
        <v>926126.15</v>
      </c>
      <c r="F92" s="85">
        <v>785023.87</v>
      </c>
      <c r="G92" s="85">
        <f t="shared" si="4"/>
        <v>-2203077.77</v>
      </c>
    </row>
    <row r="93" spans="1:7" x14ac:dyDescent="0.25">
      <c r="A93" s="27" t="s">
        <v>300</v>
      </c>
      <c r="B93" s="85">
        <v>7741454.7299999995</v>
      </c>
      <c r="C93" s="85">
        <v>-5094114.68</v>
      </c>
      <c r="D93" s="85">
        <v>2647340.0499999998</v>
      </c>
      <c r="E93" s="85">
        <v>805283.22</v>
      </c>
      <c r="F93" s="85">
        <v>683747.60000000009</v>
      </c>
      <c r="G93" s="85">
        <f t="shared" si="4"/>
        <v>-1842056.8299999998</v>
      </c>
    </row>
    <row r="94" spans="1:7" x14ac:dyDescent="0.25">
      <c r="A94" s="27" t="s">
        <v>301</v>
      </c>
      <c r="B94" s="85">
        <v>19699156.18</v>
      </c>
      <c r="C94" s="85">
        <v>-8584997.0800000001</v>
      </c>
      <c r="D94" s="85">
        <v>11114159.1</v>
      </c>
      <c r="E94" s="85">
        <v>3227959.0700000003</v>
      </c>
      <c r="F94" s="85">
        <v>2729311.69</v>
      </c>
      <c r="G94" s="85">
        <f t="shared" si="4"/>
        <v>-7886200.0299999993</v>
      </c>
    </row>
    <row r="95" spans="1:7" x14ac:dyDescent="0.25">
      <c r="A95" s="27" t="s">
        <v>302</v>
      </c>
      <c r="B95" s="85">
        <v>1528950.87</v>
      </c>
      <c r="C95" s="85">
        <v>-391203.39</v>
      </c>
      <c r="D95" s="85">
        <v>1137747.48</v>
      </c>
      <c r="E95" s="85">
        <v>309017.90000000002</v>
      </c>
      <c r="F95" s="85">
        <v>262181.48</v>
      </c>
      <c r="G95" s="85">
        <f t="shared" si="4"/>
        <v>-828729.58</v>
      </c>
    </row>
    <row r="96" spans="1:7" x14ac:dyDescent="0.25">
      <c r="A96" s="27" t="s">
        <v>303</v>
      </c>
      <c r="B96" s="85">
        <v>561981.85000000009</v>
      </c>
      <c r="C96" s="85">
        <v>-127706.27</v>
      </c>
      <c r="D96" s="85">
        <v>434275.58</v>
      </c>
      <c r="E96" s="85">
        <v>130286.81</v>
      </c>
      <c r="F96" s="85">
        <v>111537.56</v>
      </c>
      <c r="G96" s="85">
        <f t="shared" si="4"/>
        <v>-303988.77</v>
      </c>
    </row>
    <row r="97" spans="1:7" x14ac:dyDescent="0.25">
      <c r="A97" s="27" t="s">
        <v>304</v>
      </c>
      <c r="B97" s="85">
        <v>14382559.15</v>
      </c>
      <c r="C97" s="85">
        <v>-1786906.1199999999</v>
      </c>
      <c r="D97" s="85">
        <v>12595653.029999999</v>
      </c>
      <c r="E97" s="85">
        <v>3791970.8899999997</v>
      </c>
      <c r="F97" s="85">
        <v>3170733.3200000003</v>
      </c>
      <c r="G97" s="85">
        <f t="shared" si="4"/>
        <v>-8803682.1400000006</v>
      </c>
    </row>
    <row r="98" spans="1:7" x14ac:dyDescent="0.25">
      <c r="A98" s="27" t="s">
        <v>305</v>
      </c>
      <c r="B98" s="85">
        <v>485788.74000000005</v>
      </c>
      <c r="C98" s="85">
        <v>-163917.70000000001</v>
      </c>
      <c r="D98" s="85">
        <v>321871.03999999998</v>
      </c>
      <c r="E98" s="85">
        <v>92164.78</v>
      </c>
      <c r="F98" s="85">
        <v>76582.13</v>
      </c>
      <c r="G98" s="85">
        <f t="shared" si="4"/>
        <v>-229706.25999999998</v>
      </c>
    </row>
    <row r="99" spans="1:7" x14ac:dyDescent="0.25">
      <c r="A99" s="27" t="s">
        <v>306</v>
      </c>
      <c r="B99" s="85">
        <v>2210396.6</v>
      </c>
      <c r="C99" s="85">
        <v>-415065.94000000006</v>
      </c>
      <c r="D99" s="85">
        <v>1795330.66</v>
      </c>
      <c r="E99" s="85">
        <v>503583.87</v>
      </c>
      <c r="F99" s="85">
        <v>429169.83</v>
      </c>
      <c r="G99" s="85">
        <f t="shared" si="4"/>
        <v>-1291746.79</v>
      </c>
    </row>
    <row r="100" spans="1:7" x14ac:dyDescent="0.25">
      <c r="A100" s="27" t="s">
        <v>307</v>
      </c>
      <c r="B100" s="85">
        <v>6466894.1900000004</v>
      </c>
      <c r="C100" s="85">
        <v>-1903926.49</v>
      </c>
      <c r="D100" s="85">
        <v>4562967.7</v>
      </c>
      <c r="E100" s="85">
        <v>1372519.7600000002</v>
      </c>
      <c r="F100" s="85">
        <v>1162699.1000000001</v>
      </c>
      <c r="G100" s="85">
        <f t="shared" si="4"/>
        <v>-3190447.94</v>
      </c>
    </row>
    <row r="101" spans="1:7" x14ac:dyDescent="0.25">
      <c r="A101" s="27" t="s">
        <v>308</v>
      </c>
      <c r="B101" s="85">
        <v>3165304.21</v>
      </c>
      <c r="C101" s="85">
        <v>-981952.85</v>
      </c>
      <c r="D101" s="85">
        <v>2183351.36</v>
      </c>
      <c r="E101" s="85">
        <v>675694.65999999992</v>
      </c>
      <c r="F101" s="85">
        <v>575658.29</v>
      </c>
      <c r="G101" s="85">
        <f t="shared" si="4"/>
        <v>-1507656.7</v>
      </c>
    </row>
    <row r="102" spans="1:7" x14ac:dyDescent="0.25">
      <c r="A102" s="27" t="s">
        <v>312</v>
      </c>
      <c r="B102" s="85">
        <v>27226915.789999999</v>
      </c>
      <c r="C102" s="85">
        <v>-2437520.8999999994</v>
      </c>
      <c r="D102" s="85">
        <v>24789394.890000001</v>
      </c>
      <c r="E102" s="85">
        <v>0</v>
      </c>
      <c r="F102" s="85">
        <v>0</v>
      </c>
      <c r="G102" s="85">
        <f t="shared" si="4"/>
        <v>-24789394.890000001</v>
      </c>
    </row>
    <row r="103" spans="1:7" x14ac:dyDescent="0.25">
      <c r="A103" s="27" t="s">
        <v>314</v>
      </c>
      <c r="B103" s="85">
        <v>155890000</v>
      </c>
      <c r="C103" s="85">
        <v>96534654.250000015</v>
      </c>
      <c r="D103" s="85">
        <v>252424654.24999997</v>
      </c>
      <c r="E103" s="85">
        <v>10690490.460000001</v>
      </c>
      <c r="F103" s="85">
        <v>10690490.460000001</v>
      </c>
      <c r="G103" s="85">
        <f t="shared" si="4"/>
        <v>-241734163.78999996</v>
      </c>
    </row>
    <row r="104" spans="1:7" x14ac:dyDescent="0.25">
      <c r="A104" s="27" t="s">
        <v>316</v>
      </c>
      <c r="B104" s="85">
        <v>0</v>
      </c>
      <c r="C104" s="85">
        <v>2000000</v>
      </c>
      <c r="D104" s="85">
        <v>2000000</v>
      </c>
      <c r="E104" s="85">
        <v>1337219.99</v>
      </c>
      <c r="F104" s="85">
        <v>0</v>
      </c>
      <c r="G104" s="85">
        <f t="shared" si="4"/>
        <v>-662780.01</v>
      </c>
    </row>
    <row r="105" spans="1:7" x14ac:dyDescent="0.25">
      <c r="A105" s="27" t="s">
        <v>322</v>
      </c>
      <c r="B105" s="85">
        <v>50023010</v>
      </c>
      <c r="C105" s="85">
        <v>7888888.9400000004</v>
      </c>
      <c r="D105" s="85">
        <v>57911898.939999998</v>
      </c>
      <c r="E105" s="85">
        <v>0</v>
      </c>
      <c r="F105" s="85">
        <v>0</v>
      </c>
      <c r="G105" s="85">
        <f t="shared" si="4"/>
        <v>-57911898.939999998</v>
      </c>
    </row>
    <row r="106" spans="1:7" x14ac:dyDescent="0.25">
      <c r="A106" s="27" t="s">
        <v>323</v>
      </c>
      <c r="B106" s="85">
        <v>32254034.649999999</v>
      </c>
      <c r="C106" s="85">
        <v>21660128</v>
      </c>
      <c r="D106" s="85">
        <v>53914162.649999999</v>
      </c>
      <c r="E106" s="85">
        <v>5359964.25</v>
      </c>
      <c r="F106" s="85">
        <v>5359964.25</v>
      </c>
      <c r="G106" s="85">
        <f t="shared" si="4"/>
        <v>-48554198.399999999</v>
      </c>
    </row>
    <row r="107" spans="1:7" x14ac:dyDescent="0.25">
      <c r="A107" s="27" t="s">
        <v>325</v>
      </c>
      <c r="B107" s="85">
        <v>254548580.32000002</v>
      </c>
      <c r="C107" s="85">
        <v>237793441.34999999</v>
      </c>
      <c r="D107" s="85">
        <v>492342021.66999996</v>
      </c>
      <c r="E107" s="85">
        <v>15076741.43</v>
      </c>
      <c r="F107" s="85">
        <v>10880424.460000001</v>
      </c>
      <c r="G107" s="85">
        <f t="shared" si="4"/>
        <v>-477265280.23999995</v>
      </c>
    </row>
    <row r="108" spans="1:7" x14ac:dyDescent="0.25">
      <c r="A108" s="27" t="s">
        <v>327</v>
      </c>
      <c r="B108" s="85">
        <v>213384371.46000001</v>
      </c>
      <c r="C108" s="85">
        <v>-129365271.81</v>
      </c>
      <c r="D108" s="85">
        <v>84019099.650000006</v>
      </c>
      <c r="E108" s="85">
        <v>0</v>
      </c>
      <c r="F108" s="85">
        <v>0</v>
      </c>
      <c r="G108" s="85">
        <f t="shared" si="4"/>
        <v>-84019099.650000006</v>
      </c>
    </row>
    <row r="109" spans="1:7" x14ac:dyDescent="0.25">
      <c r="A109" s="27" t="s">
        <v>352</v>
      </c>
      <c r="B109" s="85">
        <v>231544825.32000002</v>
      </c>
      <c r="C109" s="85">
        <v>0</v>
      </c>
      <c r="D109" s="85">
        <v>231544825.32000002</v>
      </c>
      <c r="E109" s="85">
        <v>47321382.119999997</v>
      </c>
      <c r="F109" s="85">
        <v>47321382.119999997</v>
      </c>
      <c r="G109" s="85">
        <f t="shared" si="4"/>
        <v>-184223443.20000002</v>
      </c>
    </row>
    <row r="110" spans="1:7" x14ac:dyDescent="0.25">
      <c r="A110" s="27" t="s">
        <v>337</v>
      </c>
      <c r="B110" s="85">
        <v>0</v>
      </c>
      <c r="C110" s="85">
        <v>43933238.329999998</v>
      </c>
      <c r="D110" s="85">
        <v>43933238.329999998</v>
      </c>
      <c r="E110" s="85">
        <v>239226.02</v>
      </c>
      <c r="F110" s="85">
        <v>239226.02</v>
      </c>
      <c r="G110" s="85">
        <f t="shared" si="4"/>
        <v>-43694012.309999995</v>
      </c>
    </row>
    <row r="111" spans="1:7" x14ac:dyDescent="0.25">
      <c r="A111" s="27" t="s">
        <v>338</v>
      </c>
      <c r="B111" s="85">
        <v>0</v>
      </c>
      <c r="C111" s="85">
        <v>12950000</v>
      </c>
      <c r="D111" s="85">
        <v>12950000</v>
      </c>
      <c r="E111" s="85">
        <v>0</v>
      </c>
      <c r="F111" s="85">
        <v>0</v>
      </c>
      <c r="G111" s="85">
        <f t="shared" si="4"/>
        <v>-12950000</v>
      </c>
    </row>
    <row r="112" spans="1:7" x14ac:dyDescent="0.25">
      <c r="A112" s="27" t="s">
        <v>341</v>
      </c>
      <c r="B112" s="85">
        <v>0</v>
      </c>
      <c r="C112" s="85">
        <v>135000000</v>
      </c>
      <c r="D112" s="85">
        <v>135000000</v>
      </c>
      <c r="E112" s="85">
        <v>0</v>
      </c>
      <c r="F112" s="85">
        <v>0</v>
      </c>
      <c r="G112" s="85">
        <f t="shared" si="4"/>
        <v>-135000000</v>
      </c>
    </row>
    <row r="113" spans="1:7" x14ac:dyDescent="0.25">
      <c r="A113" s="27" t="s">
        <v>345</v>
      </c>
      <c r="B113" s="85">
        <v>95985027.209999993</v>
      </c>
      <c r="C113" s="85">
        <v>11160012.120000001</v>
      </c>
      <c r="D113" s="85">
        <v>107145039.33</v>
      </c>
      <c r="E113" s="85">
        <v>8706940.5999999996</v>
      </c>
      <c r="F113" s="85">
        <v>8706940.5999999996</v>
      </c>
      <c r="G113" s="85">
        <f t="shared" si="4"/>
        <v>-98438098.730000004</v>
      </c>
    </row>
    <row r="114" spans="1:7" x14ac:dyDescent="0.25">
      <c r="A114" s="27" t="s">
        <v>350</v>
      </c>
      <c r="B114" s="85">
        <v>223009786.67000002</v>
      </c>
      <c r="C114" s="85">
        <v>185141847.33000001</v>
      </c>
      <c r="D114" s="85">
        <v>408151634</v>
      </c>
      <c r="E114" s="85">
        <v>32767345.129999995</v>
      </c>
      <c r="F114" s="85">
        <v>32767345.129999995</v>
      </c>
      <c r="G114" s="85">
        <f t="shared" si="4"/>
        <v>-375384288.87</v>
      </c>
    </row>
    <row r="115" spans="1:7" x14ac:dyDescent="0.25">
      <c r="A115" s="27" t="s">
        <v>351</v>
      </c>
      <c r="B115" s="85">
        <v>0</v>
      </c>
      <c r="C115" s="85">
        <v>227.17</v>
      </c>
      <c r="D115" s="85">
        <v>227.17</v>
      </c>
      <c r="E115" s="85">
        <v>0</v>
      </c>
      <c r="F115" s="85">
        <v>0</v>
      </c>
      <c r="G115" s="85">
        <f t="shared" si="4"/>
        <v>-227.17</v>
      </c>
    </row>
    <row r="116" spans="1:7" x14ac:dyDescent="0.25">
      <c r="A116" s="9" t="s">
        <v>2</v>
      </c>
      <c r="B116" s="84"/>
      <c r="C116" s="84"/>
      <c r="D116" s="84"/>
      <c r="E116" s="84"/>
      <c r="F116" s="84"/>
      <c r="G116" s="84"/>
    </row>
    <row r="117" spans="1:7" x14ac:dyDescent="0.25">
      <c r="A117" s="1" t="s">
        <v>104</v>
      </c>
      <c r="B117" s="83">
        <f t="shared" ref="B117:G117" si="5">SUM(B87,B9)</f>
        <v>7835165415.9999981</v>
      </c>
      <c r="C117" s="83">
        <f t="shared" si="5"/>
        <v>3047729806.2499995</v>
      </c>
      <c r="D117" s="83">
        <f t="shared" si="5"/>
        <v>10882895222.25</v>
      </c>
      <c r="E117" s="83">
        <f t="shared" si="5"/>
        <v>1485138979.5700004</v>
      </c>
      <c r="F117" s="83">
        <f t="shared" si="5"/>
        <v>1344046621.7200003</v>
      </c>
      <c r="G117" s="83">
        <f t="shared" si="5"/>
        <v>-9397756242.6800003</v>
      </c>
    </row>
    <row r="118" spans="1:7" x14ac:dyDescent="0.25">
      <c r="A118" s="20"/>
      <c r="B118" s="20"/>
      <c r="C118" s="20"/>
      <c r="D118" s="20"/>
      <c r="E118" s="20"/>
      <c r="F118" s="20"/>
      <c r="G118" s="20"/>
    </row>
    <row r="119" spans="1:7" x14ac:dyDescent="0.25">
      <c r="B119" s="78"/>
      <c r="C119" s="78"/>
      <c r="D119" s="78"/>
      <c r="E119" s="78"/>
      <c r="F119" s="78"/>
      <c r="G119" s="78"/>
    </row>
    <row r="141" spans="1:5" x14ac:dyDescent="0.25">
      <c r="A141" s="89"/>
      <c r="B141" s="89"/>
      <c r="C141" s="90"/>
      <c r="D141" s="90"/>
      <c r="E141" s="90"/>
    </row>
    <row r="142" spans="1:5" x14ac:dyDescent="0.25">
      <c r="A142" s="91" t="s">
        <v>353</v>
      </c>
      <c r="B142" s="89"/>
      <c r="C142" s="101" t="s">
        <v>354</v>
      </c>
      <c r="D142" s="101"/>
      <c r="E142" s="101"/>
    </row>
    <row r="143" spans="1:5" x14ac:dyDescent="0.25">
      <c r="A143" s="92" t="s">
        <v>355</v>
      </c>
      <c r="B143" s="89"/>
      <c r="C143" s="101" t="s">
        <v>356</v>
      </c>
      <c r="D143" s="101"/>
      <c r="E143" s="101"/>
    </row>
  </sheetData>
  <mergeCells count="6">
    <mergeCell ref="C143:E143"/>
    <mergeCell ref="A7:A8"/>
    <mergeCell ref="B7:F7"/>
    <mergeCell ref="G7:G8"/>
    <mergeCell ref="A1:G1"/>
    <mergeCell ref="C142:E142"/>
  </mergeCells>
  <dataValidations count="1">
    <dataValidation type="decimal" allowBlank="1" showInputMessage="1" showErrorMessage="1" sqref="B86:G87 B9:G9 B116:G117">
      <formula1>-1.79769313486231E+100</formula1>
      <formula2>1.79769313486231E+100</formula2>
    </dataValidation>
  </dataValidations>
  <pageMargins left="0.25" right="0.25" top="0.75" bottom="0.75" header="0.3" footer="0.3"/>
  <pageSetup scale="48" fitToHeight="0" orientation="portrait" horizontalDpi="1200" verticalDpi="1200" r:id="rId1"/>
  <ignoredErrors>
    <ignoredError sqref="B86:G87 B9:G9 B116:G1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4"/>
  <sheetViews>
    <sheetView showGridLines="0" zoomScale="62" zoomScaleNormal="94" workbookViewId="0">
      <selection activeCell="A13" sqref="A1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15" t="s">
        <v>109</v>
      </c>
      <c r="B1" s="116"/>
      <c r="C1" s="116"/>
      <c r="D1" s="116"/>
      <c r="E1" s="116"/>
      <c r="F1" s="116"/>
      <c r="G1" s="116"/>
    </row>
    <row r="2" spans="1:7" x14ac:dyDescent="0.25">
      <c r="A2" s="50" t="s">
        <v>275</v>
      </c>
      <c r="B2" s="51"/>
      <c r="C2" s="51"/>
      <c r="D2" s="51"/>
      <c r="E2" s="51"/>
      <c r="F2" s="51"/>
      <c r="G2" s="52"/>
    </row>
    <row r="3" spans="1:7" x14ac:dyDescent="0.25">
      <c r="A3" s="53" t="s">
        <v>110</v>
      </c>
      <c r="B3" s="100"/>
      <c r="C3" s="100"/>
      <c r="D3" s="100"/>
      <c r="E3" s="100"/>
      <c r="F3" s="100"/>
      <c r="G3" s="55"/>
    </row>
    <row r="4" spans="1:7" x14ac:dyDescent="0.25">
      <c r="A4" s="53" t="s">
        <v>111</v>
      </c>
      <c r="B4" s="100"/>
      <c r="C4" s="100"/>
      <c r="D4" s="100"/>
      <c r="E4" s="100"/>
      <c r="F4" s="100"/>
      <c r="G4" s="55"/>
    </row>
    <row r="5" spans="1:7" x14ac:dyDescent="0.25">
      <c r="A5" s="53" t="s">
        <v>3</v>
      </c>
      <c r="B5" s="100"/>
      <c r="C5" s="100"/>
      <c r="D5" s="100"/>
      <c r="E5" s="100"/>
      <c r="F5" s="100"/>
      <c r="G5" s="55"/>
    </row>
    <row r="6" spans="1:7" ht="41.45" customHeight="1" x14ac:dyDescent="0.25">
      <c r="A6" s="56" t="s">
        <v>0</v>
      </c>
      <c r="B6" s="57"/>
      <c r="C6" s="57"/>
      <c r="D6" s="57"/>
      <c r="E6" s="57"/>
      <c r="F6" s="57"/>
      <c r="G6" s="58"/>
    </row>
    <row r="7" spans="1:7" ht="15.75" customHeight="1" x14ac:dyDescent="0.25">
      <c r="A7" s="102" t="s">
        <v>1</v>
      </c>
      <c r="B7" s="112" t="s">
        <v>23</v>
      </c>
      <c r="C7" s="113"/>
      <c r="D7" s="113"/>
      <c r="E7" s="113"/>
      <c r="F7" s="114"/>
      <c r="G7" s="108" t="s">
        <v>112</v>
      </c>
    </row>
    <row r="8" spans="1:7" ht="30" x14ac:dyDescent="0.25">
      <c r="A8" s="103"/>
      <c r="B8" s="79" t="s">
        <v>25</v>
      </c>
      <c r="C8" s="80" t="s">
        <v>113</v>
      </c>
      <c r="D8" s="79" t="s">
        <v>27</v>
      </c>
      <c r="E8" s="79" t="s">
        <v>4</v>
      </c>
      <c r="F8" s="10" t="s">
        <v>5</v>
      </c>
      <c r="G8" s="107"/>
    </row>
    <row r="9" spans="1:7" ht="16.5" customHeight="1" x14ac:dyDescent="0.25">
      <c r="A9" s="5" t="s">
        <v>114</v>
      </c>
      <c r="B9" s="82">
        <f>SUM(B10,B19,B27,B37)</f>
        <v>6026642879.5900021</v>
      </c>
      <c r="C9" s="82">
        <f t="shared" ref="C9:G9" si="0">SUM(C10,C19,C27,C37)</f>
        <v>2578005997.52</v>
      </c>
      <c r="D9" s="82">
        <f t="shared" si="0"/>
        <v>8604648877.1100025</v>
      </c>
      <c r="E9" s="82">
        <f t="shared" si="0"/>
        <v>1282621957.3700001</v>
      </c>
      <c r="F9" s="82">
        <f t="shared" si="0"/>
        <v>1162294799.4299998</v>
      </c>
      <c r="G9" s="82">
        <f t="shared" si="0"/>
        <v>-7322026919.7400026</v>
      </c>
    </row>
    <row r="10" spans="1:7" ht="15" customHeight="1" x14ac:dyDescent="0.25">
      <c r="A10" s="22" t="s">
        <v>115</v>
      </c>
      <c r="B10" s="61">
        <f>SUM(B11:B18)</f>
        <v>3425065552.3100014</v>
      </c>
      <c r="C10" s="61">
        <f t="shared" ref="C10:F10" si="1">SUM(C11:C18)</f>
        <v>402724947.02999955</v>
      </c>
      <c r="D10" s="61">
        <f t="shared" si="1"/>
        <v>3827790499.340003</v>
      </c>
      <c r="E10" s="61">
        <f t="shared" si="1"/>
        <v>648299347.88000011</v>
      </c>
      <c r="F10" s="61">
        <f t="shared" si="1"/>
        <v>590787288.81999969</v>
      </c>
      <c r="G10" s="61">
        <f>E10-D10</f>
        <v>-3179491151.4600029</v>
      </c>
    </row>
    <row r="11" spans="1:7" x14ac:dyDescent="0.25">
      <c r="A11" s="40" t="s">
        <v>116</v>
      </c>
      <c r="B11" s="61">
        <v>26532103.779999994</v>
      </c>
      <c r="C11" s="61">
        <v>32138.649999999994</v>
      </c>
      <c r="D11" s="61">
        <v>26564242.429999996</v>
      </c>
      <c r="E11" s="61">
        <v>5353949.9099999983</v>
      </c>
      <c r="F11" s="61">
        <v>5191632.01</v>
      </c>
      <c r="G11" s="61">
        <f t="shared" ref="G11:G41" si="2">E11-D11</f>
        <v>-21210292.519999996</v>
      </c>
    </row>
    <row r="12" spans="1:7" x14ac:dyDescent="0.25">
      <c r="A12" s="40" t="s">
        <v>117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f t="shared" si="2"/>
        <v>0</v>
      </c>
    </row>
    <row r="13" spans="1:7" x14ac:dyDescent="0.25">
      <c r="A13" s="40" t="s">
        <v>118</v>
      </c>
      <c r="B13" s="61">
        <v>414439515.12</v>
      </c>
      <c r="C13" s="61">
        <v>-68323367.650000006</v>
      </c>
      <c r="D13" s="61">
        <v>346116147.46999991</v>
      </c>
      <c r="E13" s="61">
        <v>78450032.27000007</v>
      </c>
      <c r="F13" s="61">
        <v>58344168.429999985</v>
      </c>
      <c r="G13" s="61">
        <f t="shared" si="2"/>
        <v>-267666115.19999984</v>
      </c>
    </row>
    <row r="14" spans="1:7" x14ac:dyDescent="0.25">
      <c r="A14" s="40" t="s">
        <v>119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f t="shared" si="2"/>
        <v>0</v>
      </c>
    </row>
    <row r="15" spans="1:7" x14ac:dyDescent="0.25">
      <c r="A15" s="40" t="s">
        <v>120</v>
      </c>
      <c r="B15" s="61">
        <v>383622810.09999985</v>
      </c>
      <c r="C15" s="61">
        <v>-12081041.09</v>
      </c>
      <c r="D15" s="61">
        <v>371541769.00999999</v>
      </c>
      <c r="E15" s="61">
        <v>73330371.149999976</v>
      </c>
      <c r="F15" s="61">
        <v>69043128.129999965</v>
      </c>
      <c r="G15" s="61">
        <f t="shared" si="2"/>
        <v>-298211397.86000001</v>
      </c>
    </row>
    <row r="16" spans="1:7" x14ac:dyDescent="0.25">
      <c r="A16" s="40" t="s">
        <v>121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f t="shared" si="2"/>
        <v>0</v>
      </c>
    </row>
    <row r="17" spans="1:7" x14ac:dyDescent="0.25">
      <c r="A17" s="40" t="s">
        <v>122</v>
      </c>
      <c r="B17" s="61">
        <v>2223848575.2800016</v>
      </c>
      <c r="C17" s="61">
        <v>421986968.55999959</v>
      </c>
      <c r="D17" s="61">
        <v>2645835543.840003</v>
      </c>
      <c r="E17" s="61">
        <v>430230440.51000011</v>
      </c>
      <c r="F17" s="61">
        <v>399491638.81999981</v>
      </c>
      <c r="G17" s="61">
        <f t="shared" si="2"/>
        <v>-2215605103.3300028</v>
      </c>
    </row>
    <row r="18" spans="1:7" x14ac:dyDescent="0.25">
      <c r="A18" s="40" t="s">
        <v>123</v>
      </c>
      <c r="B18" s="61">
        <v>376622548.02999991</v>
      </c>
      <c r="C18" s="61">
        <v>61110248.560000002</v>
      </c>
      <c r="D18" s="61">
        <v>437732796.58999991</v>
      </c>
      <c r="E18" s="61">
        <v>60934554.039999977</v>
      </c>
      <c r="F18" s="61">
        <v>58716721.429999992</v>
      </c>
      <c r="G18" s="61">
        <f t="shared" si="2"/>
        <v>-376798242.54999995</v>
      </c>
    </row>
    <row r="19" spans="1:7" x14ac:dyDescent="0.25">
      <c r="A19" s="22" t="s">
        <v>124</v>
      </c>
      <c r="B19" s="61">
        <f>SUM(B20:B26)</f>
        <v>2064887789.5300002</v>
      </c>
      <c r="C19" s="61">
        <f t="shared" ref="C19:G19" si="3">SUM(C20:C26)</f>
        <v>1654507047.3300006</v>
      </c>
      <c r="D19" s="61">
        <f t="shared" si="3"/>
        <v>3719394836.8599997</v>
      </c>
      <c r="E19" s="61">
        <f t="shared" si="3"/>
        <v>474716136.63000023</v>
      </c>
      <c r="F19" s="61">
        <f t="shared" si="3"/>
        <v>418586885.28000009</v>
      </c>
      <c r="G19" s="61">
        <f t="shared" si="3"/>
        <v>-3244678700.2299991</v>
      </c>
    </row>
    <row r="20" spans="1:7" x14ac:dyDescent="0.25">
      <c r="A20" s="40" t="s">
        <v>125</v>
      </c>
      <c r="B20" s="61">
        <v>208576401.43000001</v>
      </c>
      <c r="C20" s="61">
        <v>102037016.70999999</v>
      </c>
      <c r="D20" s="61">
        <v>310613418.14000005</v>
      </c>
      <c r="E20" s="61">
        <v>60946621.059999995</v>
      </c>
      <c r="F20" s="61">
        <v>56888035.120000005</v>
      </c>
      <c r="G20" s="61">
        <f t="shared" si="2"/>
        <v>-249666797.08000004</v>
      </c>
    </row>
    <row r="21" spans="1:7" x14ac:dyDescent="0.25">
      <c r="A21" s="40" t="s">
        <v>126</v>
      </c>
      <c r="B21" s="61">
        <v>1154041419.6200004</v>
      </c>
      <c r="C21" s="61">
        <v>1348577007.5300009</v>
      </c>
      <c r="D21" s="61">
        <v>2502618427.1499996</v>
      </c>
      <c r="E21" s="61">
        <v>197016506.87000015</v>
      </c>
      <c r="F21" s="61">
        <v>174052039.16000003</v>
      </c>
      <c r="G21" s="61">
        <f t="shared" si="2"/>
        <v>-2305601920.2799993</v>
      </c>
    </row>
    <row r="22" spans="1:7" x14ac:dyDescent="0.25">
      <c r="A22" s="40" t="s">
        <v>127</v>
      </c>
      <c r="B22" s="61">
        <v>95322246.829999983</v>
      </c>
      <c r="C22" s="61">
        <v>26256167.940000001</v>
      </c>
      <c r="D22" s="61">
        <v>121578414.77</v>
      </c>
      <c r="E22" s="61">
        <v>30189224.770000003</v>
      </c>
      <c r="F22" s="61">
        <v>28376902.54000001</v>
      </c>
      <c r="G22" s="61">
        <f t="shared" si="2"/>
        <v>-91389190</v>
      </c>
    </row>
    <row r="23" spans="1:7" x14ac:dyDescent="0.25">
      <c r="A23" s="40" t="s">
        <v>128</v>
      </c>
      <c r="B23" s="61">
        <v>281049085</v>
      </c>
      <c r="C23" s="61">
        <v>54465656.379999995</v>
      </c>
      <c r="D23" s="61">
        <v>335514741.38</v>
      </c>
      <c r="E23" s="61">
        <v>89893527.590000004</v>
      </c>
      <c r="F23" s="61">
        <v>77828348.590000004</v>
      </c>
      <c r="G23" s="61">
        <f t="shared" si="2"/>
        <v>-245621213.78999999</v>
      </c>
    </row>
    <row r="24" spans="1:7" x14ac:dyDescent="0.25">
      <c r="A24" s="40" t="s">
        <v>129</v>
      </c>
      <c r="B24" s="61">
        <v>65954828.059999995</v>
      </c>
      <c r="C24" s="61">
        <v>38013195.370000005</v>
      </c>
      <c r="D24" s="61">
        <v>103968023.42999999</v>
      </c>
      <c r="E24" s="61">
        <v>14362610.780000003</v>
      </c>
      <c r="F24" s="61">
        <v>13622958.690000003</v>
      </c>
      <c r="G24" s="61">
        <f t="shared" si="2"/>
        <v>-89605412.649999991</v>
      </c>
    </row>
    <row r="25" spans="1:7" x14ac:dyDescent="0.25">
      <c r="A25" s="40" t="s">
        <v>130</v>
      </c>
      <c r="B25" s="61">
        <v>194059190.07999998</v>
      </c>
      <c r="C25" s="61">
        <v>60874376.839999996</v>
      </c>
      <c r="D25" s="61">
        <v>254933566.91999996</v>
      </c>
      <c r="E25" s="61">
        <v>63281218.880000003</v>
      </c>
      <c r="F25" s="61">
        <v>50692188.420000002</v>
      </c>
      <c r="G25" s="61">
        <f t="shared" si="2"/>
        <v>-191652348.03999996</v>
      </c>
    </row>
    <row r="26" spans="1:7" x14ac:dyDescent="0.25">
      <c r="A26" s="40" t="s">
        <v>131</v>
      </c>
      <c r="B26" s="61">
        <v>65884618.509999998</v>
      </c>
      <c r="C26" s="61">
        <v>24283626.559999999</v>
      </c>
      <c r="D26" s="61">
        <v>90168245.069999993</v>
      </c>
      <c r="E26" s="61">
        <v>19026426.68</v>
      </c>
      <c r="F26" s="61">
        <v>17126412.759999998</v>
      </c>
      <c r="G26" s="61">
        <f t="shared" si="2"/>
        <v>-71141818.389999986</v>
      </c>
    </row>
    <row r="27" spans="1:7" x14ac:dyDescent="0.25">
      <c r="A27" s="22" t="s">
        <v>132</v>
      </c>
      <c r="B27" s="61">
        <f>SUM(B28:B36)</f>
        <v>536689537.75000018</v>
      </c>
      <c r="C27" s="61">
        <f t="shared" ref="C27:G27" si="4">SUM(C28:C36)</f>
        <v>520774003.15999997</v>
      </c>
      <c r="D27" s="61">
        <f t="shared" si="4"/>
        <v>1057463540.9099998</v>
      </c>
      <c r="E27" s="61">
        <f t="shared" si="4"/>
        <v>159606472.85999992</v>
      </c>
      <c r="F27" s="61">
        <f t="shared" si="4"/>
        <v>152920625.32999995</v>
      </c>
      <c r="G27" s="61">
        <f t="shared" si="4"/>
        <v>-897857068.04999995</v>
      </c>
    </row>
    <row r="28" spans="1:7" x14ac:dyDescent="0.25">
      <c r="A28" s="42" t="s">
        <v>133</v>
      </c>
      <c r="B28" s="61">
        <v>117583044.50000004</v>
      </c>
      <c r="C28" s="61">
        <v>26214681.860000007</v>
      </c>
      <c r="D28" s="61">
        <v>143797726.36000001</v>
      </c>
      <c r="E28" s="61">
        <v>50035263.129999936</v>
      </c>
      <c r="F28" s="61">
        <v>46300678.249999955</v>
      </c>
      <c r="G28" s="61">
        <f t="shared" si="2"/>
        <v>-93762463.230000079</v>
      </c>
    </row>
    <row r="29" spans="1:7" x14ac:dyDescent="0.25">
      <c r="A29" s="40" t="s">
        <v>134</v>
      </c>
      <c r="B29" s="61">
        <v>43400000</v>
      </c>
      <c r="C29" s="61">
        <v>12848471.199999999</v>
      </c>
      <c r="D29" s="61">
        <v>56248471.200000003</v>
      </c>
      <c r="E29" s="61">
        <v>753149.64</v>
      </c>
      <c r="F29" s="61">
        <v>665917.64</v>
      </c>
      <c r="G29" s="61">
        <f t="shared" si="2"/>
        <v>-55495321.560000002</v>
      </c>
    </row>
    <row r="30" spans="1:7" x14ac:dyDescent="0.25">
      <c r="A30" s="40" t="s">
        <v>135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f t="shared" si="2"/>
        <v>0</v>
      </c>
    </row>
    <row r="31" spans="1:7" x14ac:dyDescent="0.25">
      <c r="A31" s="40" t="s">
        <v>136</v>
      </c>
      <c r="B31" s="61">
        <v>171271777.62000003</v>
      </c>
      <c r="C31" s="61">
        <v>238868846.81999999</v>
      </c>
      <c r="D31" s="61">
        <v>410140624.44000006</v>
      </c>
      <c r="E31" s="61">
        <v>83974068.660000011</v>
      </c>
      <c r="F31" s="61">
        <v>82182334.920000017</v>
      </c>
      <c r="G31" s="61">
        <f t="shared" si="2"/>
        <v>-326166555.78000003</v>
      </c>
    </row>
    <row r="32" spans="1:7" x14ac:dyDescent="0.25">
      <c r="A32" s="40" t="s">
        <v>137</v>
      </c>
      <c r="B32" s="61">
        <v>81428703</v>
      </c>
      <c r="C32" s="61">
        <v>202586788.37999997</v>
      </c>
      <c r="D32" s="61">
        <v>284015491.37999994</v>
      </c>
      <c r="E32" s="61">
        <v>6293311.7300000004</v>
      </c>
      <c r="F32" s="61">
        <v>5644532.8899999997</v>
      </c>
      <c r="G32" s="61">
        <f t="shared" si="2"/>
        <v>-277722179.64999992</v>
      </c>
    </row>
    <row r="33" spans="1:7" ht="14.45" customHeight="1" x14ac:dyDescent="0.25">
      <c r="A33" s="40" t="s">
        <v>138</v>
      </c>
      <c r="B33" s="61">
        <v>0</v>
      </c>
      <c r="C33" s="61">
        <v>0</v>
      </c>
      <c r="D33" s="61">
        <v>0</v>
      </c>
      <c r="E33" s="61">
        <v>0</v>
      </c>
      <c r="F33" s="61">
        <v>0</v>
      </c>
      <c r="G33" s="61">
        <f t="shared" si="2"/>
        <v>0</v>
      </c>
    </row>
    <row r="34" spans="1:7" ht="14.45" customHeight="1" x14ac:dyDescent="0.25">
      <c r="A34" s="40" t="s">
        <v>139</v>
      </c>
      <c r="B34" s="61">
        <v>117580774.41000001</v>
      </c>
      <c r="C34" s="61">
        <v>12052692.32</v>
      </c>
      <c r="D34" s="61">
        <v>129633466.72999997</v>
      </c>
      <c r="E34" s="61">
        <v>15904924.41</v>
      </c>
      <c r="F34" s="61">
        <v>15543233.700000001</v>
      </c>
      <c r="G34" s="61">
        <f t="shared" si="2"/>
        <v>-113728542.31999998</v>
      </c>
    </row>
    <row r="35" spans="1:7" ht="14.45" customHeight="1" x14ac:dyDescent="0.25">
      <c r="A35" s="40" t="s">
        <v>140</v>
      </c>
      <c r="B35" s="61">
        <v>5425238.2200000007</v>
      </c>
      <c r="C35" s="61">
        <v>27481022.580000002</v>
      </c>
      <c r="D35" s="61">
        <v>32906260.800000004</v>
      </c>
      <c r="E35" s="61">
        <v>1924255.29</v>
      </c>
      <c r="F35" s="61">
        <v>1862427.9299999997</v>
      </c>
      <c r="G35" s="61">
        <f t="shared" si="2"/>
        <v>-30982005.510000005</v>
      </c>
    </row>
    <row r="36" spans="1:7" ht="14.45" customHeight="1" x14ac:dyDescent="0.25">
      <c r="A36" s="40" t="s">
        <v>141</v>
      </c>
      <c r="B36" s="61">
        <v>0</v>
      </c>
      <c r="C36" s="61">
        <v>721500</v>
      </c>
      <c r="D36" s="61">
        <v>721500</v>
      </c>
      <c r="E36" s="61">
        <v>721500</v>
      </c>
      <c r="F36" s="61">
        <v>721500</v>
      </c>
      <c r="G36" s="61">
        <f t="shared" si="2"/>
        <v>0</v>
      </c>
    </row>
    <row r="37" spans="1:7" ht="14.45" customHeight="1" x14ac:dyDescent="0.25">
      <c r="A37" s="23" t="s">
        <v>142</v>
      </c>
      <c r="B37" s="61">
        <f>SUM(B38:B41)</f>
        <v>0</v>
      </c>
      <c r="C37" s="61">
        <f t="shared" ref="C37:F37" si="5">SUM(C38:C41)</f>
        <v>0</v>
      </c>
      <c r="D37" s="61">
        <f t="shared" si="5"/>
        <v>0</v>
      </c>
      <c r="E37" s="61">
        <f t="shared" si="5"/>
        <v>0</v>
      </c>
      <c r="F37" s="61">
        <f t="shared" si="5"/>
        <v>0</v>
      </c>
      <c r="G37" s="61">
        <f t="shared" si="2"/>
        <v>0</v>
      </c>
    </row>
    <row r="38" spans="1:7" x14ac:dyDescent="0.25">
      <c r="A38" s="42" t="s">
        <v>143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f t="shared" si="2"/>
        <v>0</v>
      </c>
    </row>
    <row r="39" spans="1:7" ht="30" x14ac:dyDescent="0.25">
      <c r="A39" s="42" t="s">
        <v>144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f t="shared" si="2"/>
        <v>0</v>
      </c>
    </row>
    <row r="40" spans="1:7" x14ac:dyDescent="0.25">
      <c r="A40" s="42" t="s">
        <v>145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f t="shared" si="2"/>
        <v>0</v>
      </c>
    </row>
    <row r="41" spans="1:7" x14ac:dyDescent="0.25">
      <c r="A41" s="42" t="s">
        <v>146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f t="shared" si="2"/>
        <v>0</v>
      </c>
    </row>
    <row r="42" spans="1:7" x14ac:dyDescent="0.25">
      <c r="A42" s="42"/>
      <c r="B42" s="18"/>
      <c r="C42" s="18"/>
      <c r="D42" s="18"/>
      <c r="E42" s="18"/>
      <c r="F42" s="18"/>
      <c r="G42" s="18"/>
    </row>
    <row r="43" spans="1:7" x14ac:dyDescent="0.25">
      <c r="A43" s="1" t="s">
        <v>147</v>
      </c>
      <c r="B43" s="83">
        <f>SUM(B44,B53,B61,B71)</f>
        <v>1808522536.4100001</v>
      </c>
      <c r="C43" s="83">
        <f t="shared" ref="C43:G43" si="6">SUM(C44,C53,C61,C71)</f>
        <v>469723808.7299999</v>
      </c>
      <c r="D43" s="83">
        <f t="shared" si="6"/>
        <v>2278246345.1399999</v>
      </c>
      <c r="E43" s="83">
        <f t="shared" si="6"/>
        <v>202517022.19999999</v>
      </c>
      <c r="F43" s="83">
        <f t="shared" si="6"/>
        <v>181751822.29000002</v>
      </c>
      <c r="G43" s="83">
        <f t="shared" si="6"/>
        <v>-2075729322.9399998</v>
      </c>
    </row>
    <row r="44" spans="1:7" x14ac:dyDescent="0.25">
      <c r="A44" s="22" t="s">
        <v>115</v>
      </c>
      <c r="B44" s="61">
        <f>SUM(B45:B52)</f>
        <v>738040356.45000005</v>
      </c>
      <c r="C44" s="61">
        <f t="shared" ref="C44:G44" si="7">SUM(C45:C52)</f>
        <v>-279900880.69000006</v>
      </c>
      <c r="D44" s="61">
        <f t="shared" si="7"/>
        <v>458139475.75999999</v>
      </c>
      <c r="E44" s="61">
        <f t="shared" si="7"/>
        <v>82354932.189999998</v>
      </c>
      <c r="F44" s="61">
        <f t="shared" si="7"/>
        <v>65786049.25</v>
      </c>
      <c r="G44" s="61">
        <f t="shared" si="7"/>
        <v>-375784543.57000005</v>
      </c>
    </row>
    <row r="45" spans="1:7" x14ac:dyDescent="0.25">
      <c r="A45" s="42" t="s">
        <v>116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f t="shared" ref="G45:G52" si="8">E45-D45</f>
        <v>0</v>
      </c>
    </row>
    <row r="46" spans="1:7" x14ac:dyDescent="0.25">
      <c r="A46" s="42" t="s">
        <v>117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f t="shared" si="8"/>
        <v>0</v>
      </c>
    </row>
    <row r="47" spans="1:7" x14ac:dyDescent="0.25">
      <c r="A47" s="42" t="s">
        <v>118</v>
      </c>
      <c r="B47" s="61">
        <v>50000000</v>
      </c>
      <c r="C47" s="61">
        <v>-50000000</v>
      </c>
      <c r="D47" s="61">
        <v>0</v>
      </c>
      <c r="E47" s="61">
        <v>0</v>
      </c>
      <c r="F47" s="61">
        <v>0</v>
      </c>
      <c r="G47" s="61">
        <f t="shared" si="8"/>
        <v>0</v>
      </c>
    </row>
    <row r="48" spans="1:7" x14ac:dyDescent="0.25">
      <c r="A48" s="42" t="s">
        <v>119</v>
      </c>
      <c r="B48" s="61">
        <v>0</v>
      </c>
      <c r="C48" s="61">
        <v>0</v>
      </c>
      <c r="D48" s="61">
        <v>0</v>
      </c>
      <c r="E48" s="61">
        <v>0</v>
      </c>
      <c r="F48" s="61">
        <v>0</v>
      </c>
      <c r="G48" s="61">
        <f t="shared" si="8"/>
        <v>0</v>
      </c>
    </row>
    <row r="49" spans="1:7" x14ac:dyDescent="0.25">
      <c r="A49" s="42" t="s">
        <v>120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f t="shared" si="8"/>
        <v>0</v>
      </c>
    </row>
    <row r="50" spans="1:7" x14ac:dyDescent="0.25">
      <c r="A50" s="42" t="s">
        <v>121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f t="shared" si="8"/>
        <v>0</v>
      </c>
    </row>
    <row r="51" spans="1:7" x14ac:dyDescent="0.25">
      <c r="A51" s="42" t="s">
        <v>122</v>
      </c>
      <c r="B51" s="61">
        <v>474655984.99000001</v>
      </c>
      <c r="C51" s="61">
        <v>-100535608.88000003</v>
      </c>
      <c r="D51" s="61">
        <v>374120376.11000001</v>
      </c>
      <c r="E51" s="61">
        <v>82354932.189999998</v>
      </c>
      <c r="F51" s="61">
        <v>65786049.25</v>
      </c>
      <c r="G51" s="61">
        <f t="shared" si="8"/>
        <v>-291765443.92000002</v>
      </c>
    </row>
    <row r="52" spans="1:7" x14ac:dyDescent="0.25">
      <c r="A52" s="42" t="s">
        <v>123</v>
      </c>
      <c r="B52" s="61">
        <v>213384371.46000001</v>
      </c>
      <c r="C52" s="61">
        <v>-129365271.81</v>
      </c>
      <c r="D52" s="61">
        <v>84019099.650000006</v>
      </c>
      <c r="E52" s="61">
        <v>0</v>
      </c>
      <c r="F52" s="61">
        <v>0</v>
      </c>
      <c r="G52" s="61">
        <f t="shared" si="8"/>
        <v>-84019099.650000006</v>
      </c>
    </row>
    <row r="53" spans="1:7" x14ac:dyDescent="0.25">
      <c r="A53" s="22" t="s">
        <v>124</v>
      </c>
      <c r="B53" s="61">
        <f>SUM(B54:B60)</f>
        <v>610288909.68000007</v>
      </c>
      <c r="C53" s="61">
        <f t="shared" ref="C53:G53" si="9">SUM(C54:C60)</f>
        <v>978273134.38</v>
      </c>
      <c r="D53" s="61">
        <f t="shared" si="9"/>
        <v>1588562044.0599997</v>
      </c>
      <c r="E53" s="61">
        <f t="shared" si="9"/>
        <v>72840707.890000001</v>
      </c>
      <c r="F53" s="61">
        <f t="shared" si="9"/>
        <v>68644390.920000002</v>
      </c>
      <c r="G53" s="61">
        <f t="shared" si="9"/>
        <v>-1515721336.1699998</v>
      </c>
    </row>
    <row r="54" spans="1:7" x14ac:dyDescent="0.25">
      <c r="A54" s="42" t="s">
        <v>125</v>
      </c>
      <c r="B54" s="61">
        <v>269671567.47000003</v>
      </c>
      <c r="C54" s="61">
        <v>204465690.91000003</v>
      </c>
      <c r="D54" s="61">
        <v>474137258.38000005</v>
      </c>
      <c r="E54" s="61">
        <v>39690872.079999998</v>
      </c>
      <c r="F54" s="61">
        <v>38964735.689999998</v>
      </c>
      <c r="G54" s="61">
        <f t="shared" ref="G54:G60" si="10">E54-D54</f>
        <v>-434446386.30000007</v>
      </c>
    </row>
    <row r="55" spans="1:7" x14ac:dyDescent="0.25">
      <c r="A55" s="42" t="s">
        <v>126</v>
      </c>
      <c r="B55" s="61">
        <v>294295687.20999998</v>
      </c>
      <c r="C55" s="61">
        <v>707524997.91999984</v>
      </c>
      <c r="D55" s="61">
        <v>1001820685.1299998</v>
      </c>
      <c r="E55" s="61">
        <v>32910609.790000007</v>
      </c>
      <c r="F55" s="61">
        <v>29440429.210000005</v>
      </c>
      <c r="G55" s="61">
        <f t="shared" si="10"/>
        <v>-968910075.33999979</v>
      </c>
    </row>
    <row r="56" spans="1:7" x14ac:dyDescent="0.25">
      <c r="A56" s="42" t="s">
        <v>127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f t="shared" si="10"/>
        <v>0</v>
      </c>
    </row>
    <row r="57" spans="1:7" x14ac:dyDescent="0.25">
      <c r="A57" s="43" t="s">
        <v>128</v>
      </c>
      <c r="B57" s="61">
        <v>0</v>
      </c>
      <c r="C57" s="61">
        <v>43933238.329999998</v>
      </c>
      <c r="D57" s="61">
        <v>43933238.329999998</v>
      </c>
      <c r="E57" s="61">
        <v>239226.02</v>
      </c>
      <c r="F57" s="61">
        <v>239226.02</v>
      </c>
      <c r="G57" s="61">
        <f t="shared" si="10"/>
        <v>-43694012.309999995</v>
      </c>
    </row>
    <row r="58" spans="1:7" x14ac:dyDescent="0.25">
      <c r="A58" s="42" t="s">
        <v>129</v>
      </c>
      <c r="B58" s="61">
        <v>46321655</v>
      </c>
      <c r="C58" s="61">
        <v>9399207.2200000007</v>
      </c>
      <c r="D58" s="61">
        <v>55720862.219999999</v>
      </c>
      <c r="E58" s="61">
        <v>0</v>
      </c>
      <c r="F58" s="61">
        <v>0</v>
      </c>
      <c r="G58" s="61">
        <f t="shared" si="10"/>
        <v>-55720862.219999999</v>
      </c>
    </row>
    <row r="59" spans="1:7" x14ac:dyDescent="0.25">
      <c r="A59" s="42" t="s">
        <v>130</v>
      </c>
      <c r="B59" s="61">
        <v>0</v>
      </c>
      <c r="C59" s="61">
        <v>12950000</v>
      </c>
      <c r="D59" s="61">
        <v>12950000</v>
      </c>
      <c r="E59" s="61">
        <v>0</v>
      </c>
      <c r="F59" s="61">
        <v>0</v>
      </c>
      <c r="G59" s="61">
        <f t="shared" si="10"/>
        <v>-12950000</v>
      </c>
    </row>
    <row r="60" spans="1:7" x14ac:dyDescent="0.25">
      <c r="A60" s="42" t="s">
        <v>131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f t="shared" si="10"/>
        <v>0</v>
      </c>
    </row>
    <row r="61" spans="1:7" x14ac:dyDescent="0.25">
      <c r="A61" s="22" t="s">
        <v>132</v>
      </c>
      <c r="B61" s="61">
        <f>SUM(B62:B70)</f>
        <v>228648444.96000001</v>
      </c>
      <c r="C61" s="61">
        <f t="shared" ref="C61:G61" si="11">SUM(C62:C70)</f>
        <v>-228648444.96000001</v>
      </c>
      <c r="D61" s="61">
        <f t="shared" si="11"/>
        <v>0</v>
      </c>
      <c r="E61" s="61">
        <f t="shared" si="11"/>
        <v>0</v>
      </c>
      <c r="F61" s="61">
        <f t="shared" si="11"/>
        <v>0</v>
      </c>
      <c r="G61" s="61">
        <f t="shared" si="11"/>
        <v>0</v>
      </c>
    </row>
    <row r="62" spans="1:7" x14ac:dyDescent="0.25">
      <c r="A62" s="42" t="s">
        <v>133</v>
      </c>
      <c r="B62" s="61">
        <v>0</v>
      </c>
      <c r="C62" s="61">
        <v>0</v>
      </c>
      <c r="D62" s="61">
        <v>0</v>
      </c>
      <c r="E62" s="61">
        <v>0</v>
      </c>
      <c r="F62" s="61">
        <v>0</v>
      </c>
      <c r="G62" s="61">
        <f t="shared" ref="G62:G70" si="12">E62-D62</f>
        <v>0</v>
      </c>
    </row>
    <row r="63" spans="1:7" x14ac:dyDescent="0.25">
      <c r="A63" s="42" t="s">
        <v>134</v>
      </c>
      <c r="B63" s="61">
        <v>0</v>
      </c>
      <c r="C63" s="61">
        <v>0</v>
      </c>
      <c r="D63" s="61">
        <v>0</v>
      </c>
      <c r="E63" s="61">
        <v>0</v>
      </c>
      <c r="F63" s="61">
        <v>0</v>
      </c>
      <c r="G63" s="61">
        <f t="shared" si="12"/>
        <v>0</v>
      </c>
    </row>
    <row r="64" spans="1:7" x14ac:dyDescent="0.25">
      <c r="A64" s="42" t="s">
        <v>135</v>
      </c>
      <c r="B64" s="61">
        <v>0</v>
      </c>
      <c r="C64" s="61">
        <v>0</v>
      </c>
      <c r="D64" s="61">
        <v>0</v>
      </c>
      <c r="E64" s="61">
        <v>0</v>
      </c>
      <c r="F64" s="61">
        <v>0</v>
      </c>
      <c r="G64" s="61">
        <f t="shared" si="12"/>
        <v>0</v>
      </c>
    </row>
    <row r="65" spans="1:7" x14ac:dyDescent="0.25">
      <c r="A65" s="42" t="s">
        <v>136</v>
      </c>
      <c r="B65" s="61">
        <v>228648444.96000001</v>
      </c>
      <c r="C65" s="61">
        <v>-228648444.96000001</v>
      </c>
      <c r="D65" s="61">
        <v>0</v>
      </c>
      <c r="E65" s="61">
        <v>0</v>
      </c>
      <c r="F65" s="61">
        <v>0</v>
      </c>
      <c r="G65" s="61">
        <f t="shared" si="12"/>
        <v>0</v>
      </c>
    </row>
    <row r="66" spans="1:7" x14ac:dyDescent="0.25">
      <c r="A66" s="42" t="s">
        <v>137</v>
      </c>
      <c r="B66" s="61">
        <v>0</v>
      </c>
      <c r="C66" s="61">
        <v>0</v>
      </c>
      <c r="D66" s="61">
        <v>0</v>
      </c>
      <c r="E66" s="61">
        <v>0</v>
      </c>
      <c r="F66" s="61">
        <v>0</v>
      </c>
      <c r="G66" s="61">
        <f t="shared" si="12"/>
        <v>0</v>
      </c>
    </row>
    <row r="67" spans="1:7" x14ac:dyDescent="0.25">
      <c r="A67" s="42" t="s">
        <v>138</v>
      </c>
      <c r="B67" s="61">
        <v>0</v>
      </c>
      <c r="C67" s="61">
        <v>0</v>
      </c>
      <c r="D67" s="61">
        <v>0</v>
      </c>
      <c r="E67" s="61">
        <v>0</v>
      </c>
      <c r="F67" s="61">
        <v>0</v>
      </c>
      <c r="G67" s="61">
        <f t="shared" si="12"/>
        <v>0</v>
      </c>
    </row>
    <row r="68" spans="1:7" x14ac:dyDescent="0.25">
      <c r="A68" s="42" t="s">
        <v>139</v>
      </c>
      <c r="B68" s="61">
        <v>0</v>
      </c>
      <c r="C68" s="61">
        <v>0</v>
      </c>
      <c r="D68" s="61">
        <v>0</v>
      </c>
      <c r="E68" s="61">
        <v>0</v>
      </c>
      <c r="F68" s="61">
        <v>0</v>
      </c>
      <c r="G68" s="61">
        <f t="shared" si="12"/>
        <v>0</v>
      </c>
    </row>
    <row r="69" spans="1:7" x14ac:dyDescent="0.25">
      <c r="A69" s="42" t="s">
        <v>140</v>
      </c>
      <c r="B69" s="61">
        <v>0</v>
      </c>
      <c r="C69" s="61">
        <v>0</v>
      </c>
      <c r="D69" s="61">
        <v>0</v>
      </c>
      <c r="E69" s="61">
        <v>0</v>
      </c>
      <c r="F69" s="61">
        <v>0</v>
      </c>
      <c r="G69" s="61">
        <f t="shared" si="12"/>
        <v>0</v>
      </c>
    </row>
    <row r="70" spans="1:7" x14ac:dyDescent="0.25">
      <c r="A70" s="42" t="s">
        <v>141</v>
      </c>
      <c r="B70" s="61">
        <v>0</v>
      </c>
      <c r="C70" s="61">
        <v>0</v>
      </c>
      <c r="D70" s="61">
        <v>0</v>
      </c>
      <c r="E70" s="61">
        <v>0</v>
      </c>
      <c r="F70" s="61">
        <v>0</v>
      </c>
      <c r="G70" s="61">
        <f t="shared" si="12"/>
        <v>0</v>
      </c>
    </row>
    <row r="71" spans="1:7" x14ac:dyDescent="0.25">
      <c r="A71" s="23" t="s">
        <v>142</v>
      </c>
      <c r="B71" s="61">
        <f>SUM(B72:B75)</f>
        <v>231544825.31999999</v>
      </c>
      <c r="C71" s="61">
        <f t="shared" ref="C71:G71" si="13">SUM(C72:C75)</f>
        <v>0</v>
      </c>
      <c r="D71" s="61">
        <f t="shared" si="13"/>
        <v>231544825.31999999</v>
      </c>
      <c r="E71" s="61">
        <f t="shared" si="13"/>
        <v>47321382.119999997</v>
      </c>
      <c r="F71" s="61">
        <f t="shared" si="13"/>
        <v>47321382.119999997</v>
      </c>
      <c r="G71" s="61">
        <f t="shared" si="13"/>
        <v>-184223443.19999999</v>
      </c>
    </row>
    <row r="72" spans="1:7" x14ac:dyDescent="0.25">
      <c r="A72" s="42" t="s">
        <v>143</v>
      </c>
      <c r="B72" s="61">
        <v>231544825.31999999</v>
      </c>
      <c r="C72" s="61">
        <v>0</v>
      </c>
      <c r="D72" s="61">
        <v>231544825.31999999</v>
      </c>
      <c r="E72" s="61">
        <v>47321382.119999997</v>
      </c>
      <c r="F72" s="61">
        <v>47321382.119999997</v>
      </c>
      <c r="G72" s="61">
        <f t="shared" ref="G72:G75" si="14">E72-D72</f>
        <v>-184223443.19999999</v>
      </c>
    </row>
    <row r="73" spans="1:7" ht="30" x14ac:dyDescent="0.25">
      <c r="A73" s="42" t="s">
        <v>144</v>
      </c>
      <c r="B73" s="61">
        <v>0</v>
      </c>
      <c r="C73" s="61">
        <v>0</v>
      </c>
      <c r="D73" s="61">
        <v>0</v>
      </c>
      <c r="E73" s="61">
        <v>0</v>
      </c>
      <c r="F73" s="61">
        <v>0</v>
      </c>
      <c r="G73" s="61">
        <f t="shared" si="14"/>
        <v>0</v>
      </c>
    </row>
    <row r="74" spans="1:7" x14ac:dyDescent="0.25">
      <c r="A74" s="42" t="s">
        <v>145</v>
      </c>
      <c r="B74" s="61">
        <v>0</v>
      </c>
      <c r="C74" s="61">
        <v>0</v>
      </c>
      <c r="D74" s="61">
        <v>0</v>
      </c>
      <c r="E74" s="61">
        <v>0</v>
      </c>
      <c r="F74" s="61">
        <v>0</v>
      </c>
      <c r="G74" s="61">
        <f t="shared" si="14"/>
        <v>0</v>
      </c>
    </row>
    <row r="75" spans="1:7" x14ac:dyDescent="0.25">
      <c r="A75" s="42" t="s">
        <v>146</v>
      </c>
      <c r="B75" s="61">
        <v>0</v>
      </c>
      <c r="C75" s="61">
        <v>0</v>
      </c>
      <c r="D75" s="61">
        <v>0</v>
      </c>
      <c r="E75" s="61">
        <v>0</v>
      </c>
      <c r="F75" s="61">
        <v>0</v>
      </c>
      <c r="G75" s="61">
        <f t="shared" si="14"/>
        <v>0</v>
      </c>
    </row>
    <row r="76" spans="1:7" x14ac:dyDescent="0.25">
      <c r="A76" s="17"/>
      <c r="B76" s="84"/>
      <c r="C76" s="84"/>
      <c r="D76" s="84"/>
      <c r="E76" s="84"/>
      <c r="F76" s="84"/>
      <c r="G76" s="84"/>
    </row>
    <row r="77" spans="1:7" x14ac:dyDescent="0.25">
      <c r="A77" s="1" t="s">
        <v>104</v>
      </c>
      <c r="B77" s="83">
        <f>B43+B9</f>
        <v>7835165416.0000019</v>
      </c>
      <c r="C77" s="83">
        <f t="shared" ref="C77:G77" si="15">C43+C9</f>
        <v>3047729806.25</v>
      </c>
      <c r="D77" s="83">
        <f t="shared" si="15"/>
        <v>10882895222.250002</v>
      </c>
      <c r="E77" s="83">
        <f t="shared" si="15"/>
        <v>1485138979.5700002</v>
      </c>
      <c r="F77" s="83">
        <f t="shared" si="15"/>
        <v>1344046621.7199998</v>
      </c>
      <c r="G77" s="83">
        <f t="shared" si="15"/>
        <v>-9397756242.6800022</v>
      </c>
    </row>
    <row r="78" spans="1:7" x14ac:dyDescent="0.25">
      <c r="A78" s="20"/>
      <c r="B78" s="44"/>
      <c r="C78" s="44"/>
      <c r="D78" s="44"/>
      <c r="E78" s="44"/>
      <c r="F78" s="44"/>
      <c r="G78" s="44"/>
    </row>
    <row r="81" spans="1:7" x14ac:dyDescent="0.25">
      <c r="A81" s="93"/>
      <c r="B81" s="95"/>
      <c r="C81" s="95"/>
      <c r="D81" s="95"/>
      <c r="E81" s="95"/>
      <c r="F81" s="95"/>
      <c r="G81" s="95"/>
    </row>
    <row r="82" spans="1:7" x14ac:dyDescent="0.25">
      <c r="A82" s="93"/>
      <c r="B82" s="95"/>
      <c r="C82" s="95"/>
      <c r="D82" s="95"/>
      <c r="E82" s="95"/>
      <c r="F82" s="95"/>
      <c r="G82" s="95"/>
    </row>
    <row r="83" spans="1:7" x14ac:dyDescent="0.25">
      <c r="A83" s="93"/>
    </row>
    <row r="84" spans="1:7" x14ac:dyDescent="0.25">
      <c r="A84" s="93"/>
      <c r="B84" s="95"/>
      <c r="C84" s="95"/>
      <c r="D84" s="95"/>
      <c r="E84" s="95"/>
      <c r="F84" s="95"/>
      <c r="G84" s="95"/>
    </row>
    <row r="85" spans="1:7" x14ac:dyDescent="0.25">
      <c r="A85" s="93"/>
      <c r="B85" s="95"/>
      <c r="C85" s="95"/>
      <c r="D85" s="95"/>
      <c r="E85" s="95"/>
      <c r="F85" s="95"/>
      <c r="G85" s="95"/>
    </row>
    <row r="86" spans="1:7" x14ac:dyDescent="0.25">
      <c r="A86" s="93"/>
    </row>
    <row r="87" spans="1:7" x14ac:dyDescent="0.25">
      <c r="A87" s="93"/>
      <c r="B87" s="95"/>
      <c r="C87" s="95"/>
      <c r="D87" s="95"/>
      <c r="E87" s="95"/>
      <c r="F87" s="95"/>
      <c r="G87" s="95"/>
    </row>
    <row r="88" spans="1:7" x14ac:dyDescent="0.25">
      <c r="B88" s="95"/>
      <c r="C88" s="95"/>
      <c r="D88" s="95"/>
      <c r="E88" s="95"/>
      <c r="F88" s="95"/>
      <c r="G88" s="95"/>
    </row>
    <row r="92" spans="1:7" x14ac:dyDescent="0.25">
      <c r="A92" s="89"/>
      <c r="B92" s="89"/>
      <c r="C92" s="90"/>
      <c r="D92" s="90"/>
      <c r="E92" s="90"/>
    </row>
    <row r="93" spans="1:7" x14ac:dyDescent="0.25">
      <c r="A93" s="91" t="s">
        <v>353</v>
      </c>
      <c r="B93" s="89"/>
      <c r="C93" s="101" t="s">
        <v>354</v>
      </c>
      <c r="D93" s="101"/>
      <c r="E93" s="101"/>
    </row>
    <row r="94" spans="1:7" x14ac:dyDescent="0.25">
      <c r="A94" s="92" t="s">
        <v>355</v>
      </c>
      <c r="B94" s="89"/>
      <c r="C94" s="101" t="s">
        <v>356</v>
      </c>
      <c r="D94" s="101"/>
      <c r="E94" s="101"/>
    </row>
  </sheetData>
  <mergeCells count="6">
    <mergeCell ref="C94:E94"/>
    <mergeCell ref="A7:A8"/>
    <mergeCell ref="B7:F7"/>
    <mergeCell ref="G7:G8"/>
    <mergeCell ref="A1:G1"/>
    <mergeCell ref="C93:E93"/>
  </mergeCells>
  <dataValidations count="1">
    <dataValidation type="decimal" allowBlank="1" showInputMessage="1" showErrorMessage="1" sqref="B37:G37 B61:G61 B9:B10 C28:G36 B19:G19 B27:G27 B53:G53 C62:G70 B43:B44 B71:G71 B76:G77 C9:G18 C20:G26 C38:G41 C43:G52 C54:G60 C72:G75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portrait" horizontalDpi="1200" verticalDpi="1200" r:id="rId1"/>
  <ignoredErrors>
    <ignoredError sqref="B9:G9 B12:F12 B14:F14 B16:F16 B19:G19 B27:G27 B30:F30 B33:F33 B42:G44 B10:F10 B37:F41 B48:F50 B53:G53 B56:F56 B61:G61 B71:G71 B76:G77 B45:F46 B60:F60 B62:F64 B66:F70 B73:F7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1"/>
  <sheetViews>
    <sheetView showGridLines="0" zoomScale="64" zoomScaleNormal="70" workbookViewId="0">
      <selection activeCell="B3" sqref="B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5" customHeight="1" x14ac:dyDescent="0.25">
      <c r="A1" s="109" t="s">
        <v>148</v>
      </c>
      <c r="B1" s="105"/>
      <c r="C1" s="105"/>
      <c r="D1" s="105"/>
      <c r="E1" s="105"/>
      <c r="F1" s="105"/>
      <c r="G1" s="106"/>
    </row>
    <row r="2" spans="1:7" x14ac:dyDescent="0.25">
      <c r="A2" s="50" t="s">
        <v>275</v>
      </c>
      <c r="B2" s="51"/>
      <c r="C2" s="51"/>
      <c r="D2" s="51"/>
      <c r="E2" s="51"/>
      <c r="F2" s="51"/>
      <c r="G2" s="52"/>
    </row>
    <row r="3" spans="1:7" x14ac:dyDescent="0.25">
      <c r="A3" s="53" t="s">
        <v>21</v>
      </c>
      <c r="B3" s="100"/>
      <c r="C3" s="100"/>
      <c r="D3" s="100"/>
      <c r="E3" s="100"/>
      <c r="F3" s="100"/>
      <c r="G3" s="55"/>
    </row>
    <row r="4" spans="1:7" x14ac:dyDescent="0.25">
      <c r="A4" s="53" t="s">
        <v>149</v>
      </c>
      <c r="B4" s="100"/>
      <c r="C4" s="100"/>
      <c r="D4" s="100"/>
      <c r="E4" s="100"/>
      <c r="F4" s="100"/>
      <c r="G4" s="55"/>
    </row>
    <row r="5" spans="1:7" x14ac:dyDescent="0.25">
      <c r="A5" s="53" t="s">
        <v>3</v>
      </c>
      <c r="B5" s="100"/>
      <c r="C5" s="100"/>
      <c r="D5" s="100"/>
      <c r="E5" s="100"/>
      <c r="F5" s="100"/>
      <c r="G5" s="55"/>
    </row>
    <row r="6" spans="1:7" ht="41.45" customHeight="1" x14ac:dyDescent="0.25">
      <c r="A6" s="56" t="s">
        <v>0</v>
      </c>
      <c r="B6" s="57"/>
      <c r="C6" s="57"/>
      <c r="D6" s="57"/>
      <c r="E6" s="57"/>
      <c r="F6" s="57"/>
      <c r="G6" s="58"/>
    </row>
    <row r="7" spans="1:7" x14ac:dyDescent="0.25">
      <c r="A7" s="102" t="s">
        <v>150</v>
      </c>
      <c r="B7" s="107" t="s">
        <v>23</v>
      </c>
      <c r="C7" s="107"/>
      <c r="D7" s="107"/>
      <c r="E7" s="107"/>
      <c r="F7" s="107"/>
      <c r="G7" s="107" t="s">
        <v>24</v>
      </c>
    </row>
    <row r="8" spans="1:7" ht="30" x14ac:dyDescent="0.25">
      <c r="A8" s="103"/>
      <c r="B8" s="80" t="s">
        <v>25</v>
      </c>
      <c r="C8" s="81" t="s">
        <v>113</v>
      </c>
      <c r="D8" s="81" t="s">
        <v>7</v>
      </c>
      <c r="E8" s="81" t="s">
        <v>4</v>
      </c>
      <c r="F8" s="81" t="s">
        <v>5</v>
      </c>
      <c r="G8" s="117"/>
    </row>
    <row r="9" spans="1:7" ht="15.75" customHeight="1" x14ac:dyDescent="0.25">
      <c r="A9" s="5" t="s">
        <v>151</v>
      </c>
      <c r="B9" s="96">
        <f>SUM(B10,B11,B12,B15,B16,B19)</f>
        <v>2718942273.3800006</v>
      </c>
      <c r="C9" s="96">
        <f t="shared" ref="C9:G9" si="0">SUM(C10,C11,C12,C15,C16,C19)</f>
        <v>125887707.58999997</v>
      </c>
      <c r="D9" s="96">
        <f t="shared" si="0"/>
        <v>2844829980.9699998</v>
      </c>
      <c r="E9" s="96">
        <f t="shared" si="0"/>
        <v>556576175.57999992</v>
      </c>
      <c r="F9" s="96">
        <f t="shared" si="0"/>
        <v>547267658.87999964</v>
      </c>
      <c r="G9" s="96">
        <f t="shared" si="0"/>
        <v>2288253805.3899999</v>
      </c>
    </row>
    <row r="10" spans="1:7" x14ac:dyDescent="0.25">
      <c r="A10" s="22" t="s">
        <v>152</v>
      </c>
      <c r="B10" s="97">
        <v>1205268817.4199994</v>
      </c>
      <c r="C10" s="97">
        <v>0</v>
      </c>
      <c r="D10" s="97">
        <v>1205268817.4199989</v>
      </c>
      <c r="E10" s="97">
        <v>249474243.80999991</v>
      </c>
      <c r="F10" s="97">
        <v>241701822.67999983</v>
      </c>
      <c r="G10" s="98">
        <f>D10-E10</f>
        <v>955794573.60999894</v>
      </c>
    </row>
    <row r="11" spans="1:7" ht="15.75" customHeight="1" x14ac:dyDescent="0.25">
      <c r="A11" s="22" t="s">
        <v>153</v>
      </c>
      <c r="B11" s="98">
        <v>0</v>
      </c>
      <c r="C11" s="98">
        <v>0</v>
      </c>
      <c r="D11" s="98">
        <v>0</v>
      </c>
      <c r="E11" s="98">
        <v>0</v>
      </c>
      <c r="F11" s="98">
        <v>0</v>
      </c>
      <c r="G11" s="98">
        <f t="shared" ref="G11:G19" si="1">D11-E11</f>
        <v>0</v>
      </c>
    </row>
    <row r="12" spans="1:7" x14ac:dyDescent="0.25">
      <c r="A12" s="22" t="s">
        <v>154</v>
      </c>
      <c r="B12" s="98">
        <f>B13+B14</f>
        <v>61296983.910000004</v>
      </c>
      <c r="C12" s="98">
        <f t="shared" ref="C12:G12" si="2">C13+C14</f>
        <v>0</v>
      </c>
      <c r="D12" s="98">
        <f t="shared" si="2"/>
        <v>61296983.910000004</v>
      </c>
      <c r="E12" s="98">
        <f t="shared" si="2"/>
        <v>15075022.190000003</v>
      </c>
      <c r="F12" s="98">
        <f t="shared" si="2"/>
        <v>14473511.320000002</v>
      </c>
      <c r="G12" s="98">
        <f t="shared" si="2"/>
        <v>46221961.720000006</v>
      </c>
    </row>
    <row r="13" spans="1:7" x14ac:dyDescent="0.25">
      <c r="A13" s="40" t="s">
        <v>155</v>
      </c>
      <c r="B13" s="98">
        <v>54554315.679900005</v>
      </c>
      <c r="C13" s="98">
        <v>0</v>
      </c>
      <c r="D13" s="98">
        <v>54554315.679900005</v>
      </c>
      <c r="E13" s="98">
        <v>13416769.749100003</v>
      </c>
      <c r="F13" s="98">
        <v>12881425.074800001</v>
      </c>
      <c r="G13" s="98">
        <f t="shared" si="1"/>
        <v>41137545.930800006</v>
      </c>
    </row>
    <row r="14" spans="1:7" x14ac:dyDescent="0.25">
      <c r="A14" s="40" t="s">
        <v>156</v>
      </c>
      <c r="B14" s="98">
        <v>6742668.2301000003</v>
      </c>
      <c r="C14" s="98">
        <v>0</v>
      </c>
      <c r="D14" s="98">
        <v>6742668.2301000003</v>
      </c>
      <c r="E14" s="98">
        <v>1658252.4409000003</v>
      </c>
      <c r="F14" s="98">
        <v>1592086.2452000002</v>
      </c>
      <c r="G14" s="98">
        <f t="shared" si="1"/>
        <v>5084415.7892000005</v>
      </c>
    </row>
    <row r="15" spans="1:7" x14ac:dyDescent="0.25">
      <c r="A15" s="22" t="s">
        <v>157</v>
      </c>
      <c r="B15" s="98">
        <v>1452376472.0500011</v>
      </c>
      <c r="C15" s="98">
        <v>125887707.58999997</v>
      </c>
      <c r="D15" s="98">
        <v>1578264179.6400008</v>
      </c>
      <c r="E15" s="98">
        <v>292026909.57999998</v>
      </c>
      <c r="F15" s="98">
        <v>291092324.87999988</v>
      </c>
      <c r="G15" s="98">
        <f t="shared" si="1"/>
        <v>1286237270.0600009</v>
      </c>
    </row>
    <row r="16" spans="1:7" ht="30" x14ac:dyDescent="0.25">
      <c r="A16" s="23" t="s">
        <v>158</v>
      </c>
      <c r="B16" s="98">
        <f>B17+B18</f>
        <v>0</v>
      </c>
      <c r="C16" s="98">
        <f t="shared" ref="C16:G16" si="3">C17+C18</f>
        <v>0</v>
      </c>
      <c r="D16" s="98">
        <f t="shared" si="3"/>
        <v>0</v>
      </c>
      <c r="E16" s="98">
        <f t="shared" si="3"/>
        <v>0</v>
      </c>
      <c r="F16" s="98">
        <f t="shared" si="3"/>
        <v>0</v>
      </c>
      <c r="G16" s="98">
        <f t="shared" si="3"/>
        <v>0</v>
      </c>
    </row>
    <row r="17" spans="1:7" x14ac:dyDescent="0.25">
      <c r="A17" s="40" t="s">
        <v>159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f t="shared" si="1"/>
        <v>0</v>
      </c>
    </row>
    <row r="18" spans="1:7" x14ac:dyDescent="0.25">
      <c r="A18" s="40" t="s">
        <v>160</v>
      </c>
      <c r="B18" s="98">
        <v>0</v>
      </c>
      <c r="C18" s="98">
        <v>0</v>
      </c>
      <c r="D18" s="98">
        <v>0</v>
      </c>
      <c r="E18" s="98">
        <v>0</v>
      </c>
      <c r="F18" s="98">
        <v>0</v>
      </c>
      <c r="G18" s="98">
        <f t="shared" si="1"/>
        <v>0</v>
      </c>
    </row>
    <row r="19" spans="1:7" x14ac:dyDescent="0.25">
      <c r="A19" s="22" t="s">
        <v>161</v>
      </c>
      <c r="B19" s="98">
        <v>0</v>
      </c>
      <c r="C19" s="98">
        <v>0</v>
      </c>
      <c r="D19" s="98">
        <v>0</v>
      </c>
      <c r="E19" s="98">
        <v>0</v>
      </c>
      <c r="F19" s="98">
        <v>0</v>
      </c>
      <c r="G19" s="98">
        <f t="shared" si="1"/>
        <v>0</v>
      </c>
    </row>
    <row r="20" spans="1:7" x14ac:dyDescent="0.25">
      <c r="A20" s="17"/>
      <c r="B20" s="99"/>
      <c r="C20" s="99"/>
      <c r="D20" s="99"/>
      <c r="E20" s="99"/>
      <c r="F20" s="99"/>
      <c r="G20" s="99"/>
    </row>
    <row r="21" spans="1:7" x14ac:dyDescent="0.25">
      <c r="A21" s="11" t="s">
        <v>162</v>
      </c>
      <c r="B21" s="96">
        <f>SUM(B22,B23,B24,B27,B28,B31)</f>
        <v>407783184.98999989</v>
      </c>
      <c r="C21" s="96">
        <f t="shared" ref="C21:F21" si="4">SUM(C22,C23,C24,C27,C28,C31)</f>
        <v>-125887707.58999997</v>
      </c>
      <c r="D21" s="96">
        <f t="shared" si="4"/>
        <v>281895477.40000004</v>
      </c>
      <c r="E21" s="96">
        <f t="shared" si="4"/>
        <v>79944425.000000015</v>
      </c>
      <c r="F21" s="96">
        <f t="shared" si="4"/>
        <v>64712762.049999997</v>
      </c>
      <c r="G21" s="96">
        <f>SUM(G22,G23,G24,G27,G28,G31)</f>
        <v>201951052.40000004</v>
      </c>
    </row>
    <row r="22" spans="1:7" x14ac:dyDescent="0.25">
      <c r="A22" s="22" t="s">
        <v>152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8">
        <f t="shared" ref="G22:G31" si="5">D22-E22</f>
        <v>0</v>
      </c>
    </row>
    <row r="23" spans="1:7" x14ac:dyDescent="0.25">
      <c r="A23" s="22" t="s">
        <v>153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f t="shared" si="5"/>
        <v>0</v>
      </c>
    </row>
    <row r="24" spans="1:7" x14ac:dyDescent="0.25">
      <c r="A24" s="22" t="s">
        <v>154</v>
      </c>
      <c r="B24" s="98">
        <f t="shared" ref="B24:G24" si="6">B25+B26</f>
        <v>0</v>
      </c>
      <c r="C24" s="98">
        <f t="shared" si="6"/>
        <v>0</v>
      </c>
      <c r="D24" s="98">
        <f t="shared" si="6"/>
        <v>0</v>
      </c>
      <c r="E24" s="98">
        <f t="shared" si="6"/>
        <v>0</v>
      </c>
      <c r="F24" s="98">
        <f t="shared" si="6"/>
        <v>0</v>
      </c>
      <c r="G24" s="98">
        <f t="shared" si="6"/>
        <v>0</v>
      </c>
    </row>
    <row r="25" spans="1:7" x14ac:dyDescent="0.25">
      <c r="A25" s="40" t="s">
        <v>155</v>
      </c>
      <c r="B25" s="98">
        <v>0</v>
      </c>
      <c r="C25" s="98">
        <v>0</v>
      </c>
      <c r="D25" s="98">
        <v>0</v>
      </c>
      <c r="E25" s="98">
        <v>0</v>
      </c>
      <c r="F25" s="98">
        <v>0</v>
      </c>
      <c r="G25" s="98">
        <f t="shared" si="5"/>
        <v>0</v>
      </c>
    </row>
    <row r="26" spans="1:7" x14ac:dyDescent="0.25">
      <c r="A26" s="40" t="s">
        <v>156</v>
      </c>
      <c r="B26" s="98">
        <v>0</v>
      </c>
      <c r="C26" s="98">
        <v>0</v>
      </c>
      <c r="D26" s="98">
        <v>0</v>
      </c>
      <c r="E26" s="98">
        <v>0</v>
      </c>
      <c r="F26" s="98">
        <v>0</v>
      </c>
      <c r="G26" s="98">
        <f t="shared" si="5"/>
        <v>0</v>
      </c>
    </row>
    <row r="27" spans="1:7" x14ac:dyDescent="0.25">
      <c r="A27" s="22" t="s">
        <v>157</v>
      </c>
      <c r="B27" s="98">
        <v>407783184.98999989</v>
      </c>
      <c r="C27" s="98">
        <v>-125887707.58999997</v>
      </c>
      <c r="D27" s="98">
        <v>281895477.40000004</v>
      </c>
      <c r="E27" s="98">
        <v>79944425.000000015</v>
      </c>
      <c r="F27" s="98">
        <v>64712762.049999997</v>
      </c>
      <c r="G27" s="98">
        <f t="shared" si="5"/>
        <v>201951052.40000004</v>
      </c>
    </row>
    <row r="28" spans="1:7" ht="30" x14ac:dyDescent="0.25">
      <c r="A28" s="23" t="s">
        <v>158</v>
      </c>
      <c r="B28" s="98">
        <f t="shared" ref="B28:G28" si="7">B29+B30</f>
        <v>0</v>
      </c>
      <c r="C28" s="98">
        <f t="shared" si="7"/>
        <v>0</v>
      </c>
      <c r="D28" s="98">
        <f t="shared" si="7"/>
        <v>0</v>
      </c>
      <c r="E28" s="98">
        <f t="shared" si="7"/>
        <v>0</v>
      </c>
      <c r="F28" s="98">
        <f t="shared" si="7"/>
        <v>0</v>
      </c>
      <c r="G28" s="98">
        <f t="shared" si="7"/>
        <v>0</v>
      </c>
    </row>
    <row r="29" spans="1:7" x14ac:dyDescent="0.25">
      <c r="A29" s="40" t="s">
        <v>159</v>
      </c>
      <c r="B29" s="98">
        <v>0</v>
      </c>
      <c r="C29" s="98">
        <v>0</v>
      </c>
      <c r="D29" s="98">
        <v>0</v>
      </c>
      <c r="E29" s="98">
        <v>0</v>
      </c>
      <c r="F29" s="98">
        <v>0</v>
      </c>
      <c r="G29" s="98">
        <f t="shared" si="5"/>
        <v>0</v>
      </c>
    </row>
    <row r="30" spans="1:7" x14ac:dyDescent="0.25">
      <c r="A30" s="40" t="s">
        <v>160</v>
      </c>
      <c r="B30" s="98">
        <v>0</v>
      </c>
      <c r="C30" s="98">
        <v>0</v>
      </c>
      <c r="D30" s="98">
        <v>0</v>
      </c>
      <c r="E30" s="98">
        <v>0</v>
      </c>
      <c r="F30" s="98">
        <v>0</v>
      </c>
      <c r="G30" s="98">
        <f t="shared" si="5"/>
        <v>0</v>
      </c>
    </row>
    <row r="31" spans="1:7" x14ac:dyDescent="0.25">
      <c r="A31" s="22" t="s">
        <v>161</v>
      </c>
      <c r="B31" s="98">
        <v>0</v>
      </c>
      <c r="C31" s="98">
        <v>0</v>
      </c>
      <c r="D31" s="98">
        <v>0</v>
      </c>
      <c r="E31" s="98">
        <v>0</v>
      </c>
      <c r="F31" s="98">
        <v>0</v>
      </c>
      <c r="G31" s="98">
        <f t="shared" si="5"/>
        <v>0</v>
      </c>
    </row>
    <row r="32" spans="1:7" x14ac:dyDescent="0.25">
      <c r="A32" s="17"/>
      <c r="B32" s="99"/>
      <c r="C32" s="99"/>
      <c r="D32" s="99"/>
      <c r="E32" s="99"/>
      <c r="F32" s="99"/>
      <c r="G32" s="99"/>
    </row>
    <row r="33" spans="1:7" ht="14.45" customHeight="1" x14ac:dyDescent="0.25">
      <c r="A33" s="1" t="s">
        <v>163</v>
      </c>
      <c r="B33" s="96">
        <f>B21+B9</f>
        <v>3126725458.3700004</v>
      </c>
      <c r="C33" s="96">
        <f t="shared" ref="C33:G33" si="8">C21+C9</f>
        <v>0</v>
      </c>
      <c r="D33" s="96">
        <f t="shared" si="8"/>
        <v>3126725458.3699999</v>
      </c>
      <c r="E33" s="96">
        <f t="shared" si="8"/>
        <v>636520600.57999992</v>
      </c>
      <c r="F33" s="96">
        <f t="shared" si="8"/>
        <v>611980420.92999959</v>
      </c>
      <c r="G33" s="96">
        <f t="shared" si="8"/>
        <v>2490204857.79</v>
      </c>
    </row>
    <row r="34" spans="1:7" ht="14.45" customHeight="1" x14ac:dyDescent="0.25">
      <c r="A34" s="20"/>
      <c r="B34" s="41"/>
      <c r="C34" s="41"/>
      <c r="D34" s="41"/>
      <c r="E34" s="41"/>
      <c r="F34" s="41"/>
      <c r="G34" s="41"/>
    </row>
    <row r="36" spans="1:7" x14ac:dyDescent="0.25">
      <c r="B36" s="95"/>
      <c r="C36" s="95"/>
      <c r="D36" s="95"/>
      <c r="E36" s="95"/>
      <c r="F36" s="95"/>
      <c r="G36" s="95"/>
    </row>
    <row r="37" spans="1:7" x14ac:dyDescent="0.25">
      <c r="B37" s="95"/>
      <c r="C37" s="95"/>
      <c r="D37" s="95"/>
      <c r="E37" s="95"/>
      <c r="F37" s="95"/>
      <c r="G37" s="95"/>
    </row>
    <row r="39" spans="1:7" x14ac:dyDescent="0.25">
      <c r="B39" s="95"/>
      <c r="C39" s="95"/>
      <c r="D39" s="95"/>
      <c r="E39" s="95"/>
      <c r="F39" s="95"/>
      <c r="G39" s="95"/>
    </row>
    <row r="40" spans="1:7" x14ac:dyDescent="0.25">
      <c r="B40" s="95"/>
      <c r="C40" s="95"/>
      <c r="D40" s="95"/>
      <c r="E40" s="95"/>
      <c r="F40" s="95"/>
      <c r="G40" s="95"/>
    </row>
    <row r="42" spans="1:7" x14ac:dyDescent="0.25">
      <c r="B42" s="95"/>
      <c r="C42" s="95"/>
      <c r="D42" s="95"/>
      <c r="E42" s="95"/>
      <c r="F42" s="95"/>
      <c r="G42" s="95"/>
    </row>
    <row r="43" spans="1:7" x14ac:dyDescent="0.25">
      <c r="B43" s="95"/>
      <c r="C43" s="95"/>
      <c r="D43" s="95"/>
      <c r="E43" s="95"/>
      <c r="F43" s="95"/>
      <c r="G43" s="95"/>
    </row>
    <row r="49" spans="1:5" x14ac:dyDescent="0.25">
      <c r="A49" s="89"/>
      <c r="B49" s="89"/>
      <c r="C49" s="90"/>
      <c r="D49" s="90"/>
      <c r="E49" s="90"/>
    </row>
    <row r="50" spans="1:5" x14ac:dyDescent="0.25">
      <c r="A50" s="91" t="s">
        <v>353</v>
      </c>
      <c r="B50" s="89"/>
      <c r="C50" s="101" t="s">
        <v>354</v>
      </c>
      <c r="D50" s="101"/>
      <c r="E50" s="101"/>
    </row>
    <row r="51" spans="1:5" x14ac:dyDescent="0.25">
      <c r="A51" s="92" t="s">
        <v>355</v>
      </c>
      <c r="B51" s="89"/>
      <c r="C51" s="101" t="s">
        <v>356</v>
      </c>
      <c r="D51" s="101"/>
      <c r="E51" s="101"/>
    </row>
  </sheetData>
  <mergeCells count="6">
    <mergeCell ref="C51:E51"/>
    <mergeCell ref="A7:A8"/>
    <mergeCell ref="B7:F7"/>
    <mergeCell ref="G7:G8"/>
    <mergeCell ref="A1:G1"/>
    <mergeCell ref="C50:E50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scale="60" orientation="landscape" horizontalDpi="1200" verticalDpi="1200" r:id="rId1"/>
  <ignoredErrors>
    <ignoredError sqref="B9:G9 B34:G34 B12:F12 G10:G11 B16:F26 B28:F33" unlockedFormula="1"/>
    <ignoredError sqref="G12:G33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3" customWidth="1"/>
    <col min="2" max="3" width="16.42578125" style="33" customWidth="1"/>
    <col min="4" max="4" width="16.28515625" style="33" customWidth="1"/>
    <col min="5" max="5" width="17" style="33" customWidth="1"/>
    <col min="6" max="6" width="14.7109375" style="33" customWidth="1"/>
    <col min="7" max="7" width="15.5703125" style="33" customWidth="1"/>
    <col min="8" max="163" width="11.5703125" style="33"/>
    <col min="164" max="164" width="47.7109375" style="33" customWidth="1"/>
    <col min="165" max="166" width="16.42578125" style="33" customWidth="1"/>
    <col min="167" max="167" width="16.28515625" style="33" customWidth="1"/>
    <col min="168" max="168" width="17" style="33" customWidth="1"/>
    <col min="169" max="169" width="14.7109375" style="33" customWidth="1"/>
    <col min="170" max="170" width="15.5703125" style="33" customWidth="1"/>
    <col min="171" max="419" width="11.5703125" style="33"/>
    <col min="420" max="420" width="47.7109375" style="33" customWidth="1"/>
    <col min="421" max="422" width="16.42578125" style="33" customWidth="1"/>
    <col min="423" max="423" width="16.28515625" style="33" customWidth="1"/>
    <col min="424" max="424" width="17" style="33" customWidth="1"/>
    <col min="425" max="425" width="14.7109375" style="33" customWidth="1"/>
    <col min="426" max="426" width="15.5703125" style="33" customWidth="1"/>
    <col min="427" max="675" width="11.5703125" style="33"/>
    <col min="676" max="676" width="47.7109375" style="33" customWidth="1"/>
    <col min="677" max="678" width="16.42578125" style="33" customWidth="1"/>
    <col min="679" max="679" width="16.28515625" style="33" customWidth="1"/>
    <col min="680" max="680" width="17" style="33" customWidth="1"/>
    <col min="681" max="681" width="14.7109375" style="33" customWidth="1"/>
    <col min="682" max="682" width="15.5703125" style="33" customWidth="1"/>
    <col min="683" max="931" width="11.5703125" style="33"/>
    <col min="932" max="932" width="47.7109375" style="33" customWidth="1"/>
    <col min="933" max="934" width="16.42578125" style="33" customWidth="1"/>
    <col min="935" max="935" width="16.28515625" style="33" customWidth="1"/>
    <col min="936" max="936" width="17" style="33" customWidth="1"/>
    <col min="937" max="937" width="14.7109375" style="33" customWidth="1"/>
    <col min="938" max="938" width="15.5703125" style="33" customWidth="1"/>
    <col min="939" max="1187" width="11.5703125" style="33"/>
    <col min="1188" max="1188" width="47.7109375" style="33" customWidth="1"/>
    <col min="1189" max="1190" width="16.42578125" style="33" customWidth="1"/>
    <col min="1191" max="1191" width="16.28515625" style="33" customWidth="1"/>
    <col min="1192" max="1192" width="17" style="33" customWidth="1"/>
    <col min="1193" max="1193" width="14.7109375" style="33" customWidth="1"/>
    <col min="1194" max="1194" width="15.5703125" style="33" customWidth="1"/>
    <col min="1195" max="1443" width="11.5703125" style="33"/>
    <col min="1444" max="1444" width="47.7109375" style="33" customWidth="1"/>
    <col min="1445" max="1446" width="16.42578125" style="33" customWidth="1"/>
    <col min="1447" max="1447" width="16.28515625" style="33" customWidth="1"/>
    <col min="1448" max="1448" width="17" style="33" customWidth="1"/>
    <col min="1449" max="1449" width="14.7109375" style="33" customWidth="1"/>
    <col min="1450" max="1450" width="15.5703125" style="33" customWidth="1"/>
    <col min="1451" max="1699" width="11.5703125" style="33"/>
    <col min="1700" max="1700" width="47.7109375" style="33" customWidth="1"/>
    <col min="1701" max="1702" width="16.42578125" style="33" customWidth="1"/>
    <col min="1703" max="1703" width="16.28515625" style="33" customWidth="1"/>
    <col min="1704" max="1704" width="17" style="33" customWidth="1"/>
    <col min="1705" max="1705" width="14.7109375" style="33" customWidth="1"/>
    <col min="1706" max="1706" width="15.5703125" style="33" customWidth="1"/>
    <col min="1707" max="1955" width="11.5703125" style="33"/>
    <col min="1956" max="1956" width="47.7109375" style="33" customWidth="1"/>
    <col min="1957" max="1958" width="16.42578125" style="33" customWidth="1"/>
    <col min="1959" max="1959" width="16.28515625" style="33" customWidth="1"/>
    <col min="1960" max="1960" width="17" style="33" customWidth="1"/>
    <col min="1961" max="1961" width="14.7109375" style="33" customWidth="1"/>
    <col min="1962" max="1962" width="15.5703125" style="33" customWidth="1"/>
    <col min="1963" max="2211" width="11.5703125" style="33"/>
    <col min="2212" max="2212" width="47.7109375" style="33" customWidth="1"/>
    <col min="2213" max="2214" width="16.42578125" style="33" customWidth="1"/>
    <col min="2215" max="2215" width="16.28515625" style="33" customWidth="1"/>
    <col min="2216" max="2216" width="17" style="33" customWidth="1"/>
    <col min="2217" max="2217" width="14.7109375" style="33" customWidth="1"/>
    <col min="2218" max="2218" width="15.5703125" style="33" customWidth="1"/>
    <col min="2219" max="2467" width="11.5703125" style="33"/>
    <col min="2468" max="2468" width="47.7109375" style="33" customWidth="1"/>
    <col min="2469" max="2470" width="16.42578125" style="33" customWidth="1"/>
    <col min="2471" max="2471" width="16.28515625" style="33" customWidth="1"/>
    <col min="2472" max="2472" width="17" style="33" customWidth="1"/>
    <col min="2473" max="2473" width="14.7109375" style="33" customWidth="1"/>
    <col min="2474" max="2474" width="15.5703125" style="33" customWidth="1"/>
    <col min="2475" max="2723" width="11.5703125" style="33"/>
    <col min="2724" max="2724" width="47.7109375" style="33" customWidth="1"/>
    <col min="2725" max="2726" width="16.42578125" style="33" customWidth="1"/>
    <col min="2727" max="2727" width="16.28515625" style="33" customWidth="1"/>
    <col min="2728" max="2728" width="17" style="33" customWidth="1"/>
    <col min="2729" max="2729" width="14.7109375" style="33" customWidth="1"/>
    <col min="2730" max="2730" width="15.5703125" style="33" customWidth="1"/>
    <col min="2731" max="2979" width="11.5703125" style="33"/>
    <col min="2980" max="2980" width="47.7109375" style="33" customWidth="1"/>
    <col min="2981" max="2982" width="16.42578125" style="33" customWidth="1"/>
    <col min="2983" max="2983" width="16.28515625" style="33" customWidth="1"/>
    <col min="2984" max="2984" width="17" style="33" customWidth="1"/>
    <col min="2985" max="2985" width="14.7109375" style="33" customWidth="1"/>
    <col min="2986" max="2986" width="15.5703125" style="33" customWidth="1"/>
    <col min="2987" max="3235" width="11.5703125" style="33"/>
    <col min="3236" max="3236" width="47.7109375" style="33" customWidth="1"/>
    <col min="3237" max="3238" width="16.42578125" style="33" customWidth="1"/>
    <col min="3239" max="3239" width="16.28515625" style="33" customWidth="1"/>
    <col min="3240" max="3240" width="17" style="33" customWidth="1"/>
    <col min="3241" max="3241" width="14.7109375" style="33" customWidth="1"/>
    <col min="3242" max="3242" width="15.5703125" style="33" customWidth="1"/>
    <col min="3243" max="3491" width="11.5703125" style="33"/>
    <col min="3492" max="3492" width="47.7109375" style="33" customWidth="1"/>
    <col min="3493" max="3494" width="16.42578125" style="33" customWidth="1"/>
    <col min="3495" max="3495" width="16.28515625" style="33" customWidth="1"/>
    <col min="3496" max="3496" width="17" style="33" customWidth="1"/>
    <col min="3497" max="3497" width="14.7109375" style="33" customWidth="1"/>
    <col min="3498" max="3498" width="15.5703125" style="33" customWidth="1"/>
    <col min="3499" max="3747" width="11.5703125" style="33"/>
    <col min="3748" max="3748" width="47.7109375" style="33" customWidth="1"/>
    <col min="3749" max="3750" width="16.42578125" style="33" customWidth="1"/>
    <col min="3751" max="3751" width="16.28515625" style="33" customWidth="1"/>
    <col min="3752" max="3752" width="17" style="33" customWidth="1"/>
    <col min="3753" max="3753" width="14.7109375" style="33" customWidth="1"/>
    <col min="3754" max="3754" width="15.5703125" style="33" customWidth="1"/>
    <col min="3755" max="4003" width="11.5703125" style="33"/>
    <col min="4004" max="4004" width="47.7109375" style="33" customWidth="1"/>
    <col min="4005" max="4006" width="16.42578125" style="33" customWidth="1"/>
    <col min="4007" max="4007" width="16.28515625" style="33" customWidth="1"/>
    <col min="4008" max="4008" width="17" style="33" customWidth="1"/>
    <col min="4009" max="4009" width="14.7109375" style="33" customWidth="1"/>
    <col min="4010" max="4010" width="15.5703125" style="33" customWidth="1"/>
    <col min="4011" max="4259" width="11.5703125" style="33"/>
    <col min="4260" max="4260" width="47.7109375" style="33" customWidth="1"/>
    <col min="4261" max="4262" width="16.42578125" style="33" customWidth="1"/>
    <col min="4263" max="4263" width="16.28515625" style="33" customWidth="1"/>
    <col min="4264" max="4264" width="17" style="33" customWidth="1"/>
    <col min="4265" max="4265" width="14.7109375" style="33" customWidth="1"/>
    <col min="4266" max="4266" width="15.5703125" style="33" customWidth="1"/>
    <col min="4267" max="4515" width="11.5703125" style="33"/>
    <col min="4516" max="4516" width="47.7109375" style="33" customWidth="1"/>
    <col min="4517" max="4518" width="16.42578125" style="33" customWidth="1"/>
    <col min="4519" max="4519" width="16.28515625" style="33" customWidth="1"/>
    <col min="4520" max="4520" width="17" style="33" customWidth="1"/>
    <col min="4521" max="4521" width="14.7109375" style="33" customWidth="1"/>
    <col min="4522" max="4522" width="15.5703125" style="33" customWidth="1"/>
    <col min="4523" max="4771" width="11.5703125" style="33"/>
    <col min="4772" max="4772" width="47.7109375" style="33" customWidth="1"/>
    <col min="4773" max="4774" width="16.42578125" style="33" customWidth="1"/>
    <col min="4775" max="4775" width="16.28515625" style="33" customWidth="1"/>
    <col min="4776" max="4776" width="17" style="33" customWidth="1"/>
    <col min="4777" max="4777" width="14.7109375" style="33" customWidth="1"/>
    <col min="4778" max="4778" width="15.5703125" style="33" customWidth="1"/>
    <col min="4779" max="5027" width="11.5703125" style="33"/>
    <col min="5028" max="5028" width="47.7109375" style="33" customWidth="1"/>
    <col min="5029" max="5030" width="16.42578125" style="33" customWidth="1"/>
    <col min="5031" max="5031" width="16.28515625" style="33" customWidth="1"/>
    <col min="5032" max="5032" width="17" style="33" customWidth="1"/>
    <col min="5033" max="5033" width="14.7109375" style="33" customWidth="1"/>
    <col min="5034" max="5034" width="15.5703125" style="33" customWidth="1"/>
    <col min="5035" max="5283" width="11.5703125" style="33"/>
    <col min="5284" max="5284" width="47.7109375" style="33" customWidth="1"/>
    <col min="5285" max="5286" width="16.42578125" style="33" customWidth="1"/>
    <col min="5287" max="5287" width="16.28515625" style="33" customWidth="1"/>
    <col min="5288" max="5288" width="17" style="33" customWidth="1"/>
    <col min="5289" max="5289" width="14.7109375" style="33" customWidth="1"/>
    <col min="5290" max="5290" width="15.5703125" style="33" customWidth="1"/>
    <col min="5291" max="5539" width="11.5703125" style="33"/>
    <col min="5540" max="5540" width="47.7109375" style="33" customWidth="1"/>
    <col min="5541" max="5542" width="16.42578125" style="33" customWidth="1"/>
    <col min="5543" max="5543" width="16.28515625" style="33" customWidth="1"/>
    <col min="5544" max="5544" width="17" style="33" customWidth="1"/>
    <col min="5545" max="5545" width="14.7109375" style="33" customWidth="1"/>
    <col min="5546" max="5546" width="15.5703125" style="33" customWidth="1"/>
    <col min="5547" max="5795" width="11.5703125" style="33"/>
    <col min="5796" max="5796" width="47.7109375" style="33" customWidth="1"/>
    <col min="5797" max="5798" width="16.42578125" style="33" customWidth="1"/>
    <col min="5799" max="5799" width="16.28515625" style="33" customWidth="1"/>
    <col min="5800" max="5800" width="17" style="33" customWidth="1"/>
    <col min="5801" max="5801" width="14.7109375" style="33" customWidth="1"/>
    <col min="5802" max="5802" width="15.5703125" style="33" customWidth="1"/>
    <col min="5803" max="6051" width="11.5703125" style="33"/>
    <col min="6052" max="6052" width="47.7109375" style="33" customWidth="1"/>
    <col min="6053" max="6054" width="16.42578125" style="33" customWidth="1"/>
    <col min="6055" max="6055" width="16.28515625" style="33" customWidth="1"/>
    <col min="6056" max="6056" width="17" style="33" customWidth="1"/>
    <col min="6057" max="6057" width="14.7109375" style="33" customWidth="1"/>
    <col min="6058" max="6058" width="15.5703125" style="33" customWidth="1"/>
    <col min="6059" max="6307" width="11.5703125" style="33"/>
    <col min="6308" max="6308" width="47.7109375" style="33" customWidth="1"/>
    <col min="6309" max="6310" width="16.42578125" style="33" customWidth="1"/>
    <col min="6311" max="6311" width="16.28515625" style="33" customWidth="1"/>
    <col min="6312" max="6312" width="17" style="33" customWidth="1"/>
    <col min="6313" max="6313" width="14.7109375" style="33" customWidth="1"/>
    <col min="6314" max="6314" width="15.5703125" style="33" customWidth="1"/>
    <col min="6315" max="6563" width="11.5703125" style="33"/>
    <col min="6564" max="6564" width="47.7109375" style="33" customWidth="1"/>
    <col min="6565" max="6566" width="16.42578125" style="33" customWidth="1"/>
    <col min="6567" max="6567" width="16.28515625" style="33" customWidth="1"/>
    <col min="6568" max="6568" width="17" style="33" customWidth="1"/>
    <col min="6569" max="6569" width="14.7109375" style="33" customWidth="1"/>
    <col min="6570" max="6570" width="15.5703125" style="33" customWidth="1"/>
    <col min="6571" max="6819" width="11.5703125" style="33"/>
    <col min="6820" max="6820" width="47.7109375" style="33" customWidth="1"/>
    <col min="6821" max="6822" width="16.42578125" style="33" customWidth="1"/>
    <col min="6823" max="6823" width="16.28515625" style="33" customWidth="1"/>
    <col min="6824" max="6824" width="17" style="33" customWidth="1"/>
    <col min="6825" max="6825" width="14.7109375" style="33" customWidth="1"/>
    <col min="6826" max="6826" width="15.5703125" style="33" customWidth="1"/>
    <col min="6827" max="7075" width="11.5703125" style="33"/>
    <col min="7076" max="7076" width="47.7109375" style="33" customWidth="1"/>
    <col min="7077" max="7078" width="16.42578125" style="33" customWidth="1"/>
    <col min="7079" max="7079" width="16.28515625" style="33" customWidth="1"/>
    <col min="7080" max="7080" width="17" style="33" customWidth="1"/>
    <col min="7081" max="7081" width="14.7109375" style="33" customWidth="1"/>
    <col min="7082" max="7082" width="15.5703125" style="33" customWidth="1"/>
    <col min="7083" max="7331" width="11.5703125" style="33"/>
    <col min="7332" max="7332" width="47.7109375" style="33" customWidth="1"/>
    <col min="7333" max="7334" width="16.42578125" style="33" customWidth="1"/>
    <col min="7335" max="7335" width="16.28515625" style="33" customWidth="1"/>
    <col min="7336" max="7336" width="17" style="33" customWidth="1"/>
    <col min="7337" max="7337" width="14.7109375" style="33" customWidth="1"/>
    <col min="7338" max="7338" width="15.5703125" style="33" customWidth="1"/>
    <col min="7339" max="7587" width="11.5703125" style="33"/>
    <col min="7588" max="7588" width="47.7109375" style="33" customWidth="1"/>
    <col min="7589" max="7590" width="16.42578125" style="33" customWidth="1"/>
    <col min="7591" max="7591" width="16.28515625" style="33" customWidth="1"/>
    <col min="7592" max="7592" width="17" style="33" customWidth="1"/>
    <col min="7593" max="7593" width="14.7109375" style="33" customWidth="1"/>
    <col min="7594" max="7594" width="15.5703125" style="33" customWidth="1"/>
    <col min="7595" max="7843" width="11.5703125" style="33"/>
    <col min="7844" max="7844" width="47.7109375" style="33" customWidth="1"/>
    <col min="7845" max="7846" width="16.42578125" style="33" customWidth="1"/>
    <col min="7847" max="7847" width="16.28515625" style="33" customWidth="1"/>
    <col min="7848" max="7848" width="17" style="33" customWidth="1"/>
    <col min="7849" max="7849" width="14.7109375" style="33" customWidth="1"/>
    <col min="7850" max="7850" width="15.5703125" style="33" customWidth="1"/>
    <col min="7851" max="8099" width="11.5703125" style="33"/>
    <col min="8100" max="8100" width="47.7109375" style="33" customWidth="1"/>
    <col min="8101" max="8102" width="16.42578125" style="33" customWidth="1"/>
    <col min="8103" max="8103" width="16.28515625" style="33" customWidth="1"/>
    <col min="8104" max="8104" width="17" style="33" customWidth="1"/>
    <col min="8105" max="8105" width="14.7109375" style="33" customWidth="1"/>
    <col min="8106" max="8106" width="15.5703125" style="33" customWidth="1"/>
    <col min="8107" max="8355" width="11.5703125" style="33"/>
    <col min="8356" max="8356" width="47.7109375" style="33" customWidth="1"/>
    <col min="8357" max="8358" width="16.42578125" style="33" customWidth="1"/>
    <col min="8359" max="8359" width="16.28515625" style="33" customWidth="1"/>
    <col min="8360" max="8360" width="17" style="33" customWidth="1"/>
    <col min="8361" max="8361" width="14.7109375" style="33" customWidth="1"/>
    <col min="8362" max="8362" width="15.5703125" style="33" customWidth="1"/>
    <col min="8363" max="8611" width="11.5703125" style="33"/>
    <col min="8612" max="8612" width="47.7109375" style="33" customWidth="1"/>
    <col min="8613" max="8614" width="16.42578125" style="33" customWidth="1"/>
    <col min="8615" max="8615" width="16.28515625" style="33" customWidth="1"/>
    <col min="8616" max="8616" width="17" style="33" customWidth="1"/>
    <col min="8617" max="8617" width="14.7109375" style="33" customWidth="1"/>
    <col min="8618" max="8618" width="15.5703125" style="33" customWidth="1"/>
    <col min="8619" max="8867" width="11.5703125" style="33"/>
    <col min="8868" max="8868" width="47.7109375" style="33" customWidth="1"/>
    <col min="8869" max="8870" width="16.42578125" style="33" customWidth="1"/>
    <col min="8871" max="8871" width="16.28515625" style="33" customWidth="1"/>
    <col min="8872" max="8872" width="17" style="33" customWidth="1"/>
    <col min="8873" max="8873" width="14.7109375" style="33" customWidth="1"/>
    <col min="8874" max="8874" width="15.5703125" style="33" customWidth="1"/>
    <col min="8875" max="9123" width="11.5703125" style="33"/>
    <col min="9124" max="9124" width="47.7109375" style="33" customWidth="1"/>
    <col min="9125" max="9126" width="16.42578125" style="33" customWidth="1"/>
    <col min="9127" max="9127" width="16.28515625" style="33" customWidth="1"/>
    <col min="9128" max="9128" width="17" style="33" customWidth="1"/>
    <col min="9129" max="9129" width="14.7109375" style="33" customWidth="1"/>
    <col min="9130" max="9130" width="15.5703125" style="33" customWidth="1"/>
    <col min="9131" max="9379" width="11.5703125" style="33"/>
    <col min="9380" max="9380" width="47.7109375" style="33" customWidth="1"/>
    <col min="9381" max="9382" width="16.42578125" style="33" customWidth="1"/>
    <col min="9383" max="9383" width="16.28515625" style="33" customWidth="1"/>
    <col min="9384" max="9384" width="17" style="33" customWidth="1"/>
    <col min="9385" max="9385" width="14.7109375" style="33" customWidth="1"/>
    <col min="9386" max="9386" width="15.5703125" style="33" customWidth="1"/>
    <col min="9387" max="9635" width="11.5703125" style="33"/>
    <col min="9636" max="9636" width="47.7109375" style="33" customWidth="1"/>
    <col min="9637" max="9638" width="16.42578125" style="33" customWidth="1"/>
    <col min="9639" max="9639" width="16.28515625" style="33" customWidth="1"/>
    <col min="9640" max="9640" width="17" style="33" customWidth="1"/>
    <col min="9641" max="9641" width="14.7109375" style="33" customWidth="1"/>
    <col min="9642" max="9642" width="15.5703125" style="33" customWidth="1"/>
    <col min="9643" max="9891" width="11.5703125" style="33"/>
    <col min="9892" max="9892" width="47.7109375" style="33" customWidth="1"/>
    <col min="9893" max="9894" width="16.42578125" style="33" customWidth="1"/>
    <col min="9895" max="9895" width="16.28515625" style="33" customWidth="1"/>
    <col min="9896" max="9896" width="17" style="33" customWidth="1"/>
    <col min="9897" max="9897" width="14.7109375" style="33" customWidth="1"/>
    <col min="9898" max="9898" width="15.5703125" style="33" customWidth="1"/>
    <col min="9899" max="10147" width="11.5703125" style="33"/>
    <col min="10148" max="10148" width="47.7109375" style="33" customWidth="1"/>
    <col min="10149" max="10150" width="16.42578125" style="33" customWidth="1"/>
    <col min="10151" max="10151" width="16.28515625" style="33" customWidth="1"/>
    <col min="10152" max="10152" width="17" style="33" customWidth="1"/>
    <col min="10153" max="10153" width="14.7109375" style="33" customWidth="1"/>
    <col min="10154" max="10154" width="15.5703125" style="33" customWidth="1"/>
    <col min="10155" max="10403" width="11.5703125" style="33"/>
    <col min="10404" max="10404" width="47.7109375" style="33" customWidth="1"/>
    <col min="10405" max="10406" width="16.42578125" style="33" customWidth="1"/>
    <col min="10407" max="10407" width="16.28515625" style="33" customWidth="1"/>
    <col min="10408" max="10408" width="17" style="33" customWidth="1"/>
    <col min="10409" max="10409" width="14.7109375" style="33" customWidth="1"/>
    <col min="10410" max="10410" width="15.5703125" style="33" customWidth="1"/>
    <col min="10411" max="10659" width="11.5703125" style="33"/>
    <col min="10660" max="10660" width="47.7109375" style="33" customWidth="1"/>
    <col min="10661" max="10662" width="16.42578125" style="33" customWidth="1"/>
    <col min="10663" max="10663" width="16.28515625" style="33" customWidth="1"/>
    <col min="10664" max="10664" width="17" style="33" customWidth="1"/>
    <col min="10665" max="10665" width="14.7109375" style="33" customWidth="1"/>
    <col min="10666" max="10666" width="15.5703125" style="33" customWidth="1"/>
    <col min="10667" max="10915" width="11.5703125" style="33"/>
    <col min="10916" max="10916" width="47.7109375" style="33" customWidth="1"/>
    <col min="10917" max="10918" width="16.42578125" style="33" customWidth="1"/>
    <col min="10919" max="10919" width="16.28515625" style="33" customWidth="1"/>
    <col min="10920" max="10920" width="17" style="33" customWidth="1"/>
    <col min="10921" max="10921" width="14.7109375" style="33" customWidth="1"/>
    <col min="10922" max="10922" width="15.5703125" style="33" customWidth="1"/>
    <col min="10923" max="11171" width="11.5703125" style="33"/>
    <col min="11172" max="11172" width="47.7109375" style="33" customWidth="1"/>
    <col min="11173" max="11174" width="16.42578125" style="33" customWidth="1"/>
    <col min="11175" max="11175" width="16.28515625" style="33" customWidth="1"/>
    <col min="11176" max="11176" width="17" style="33" customWidth="1"/>
    <col min="11177" max="11177" width="14.7109375" style="33" customWidth="1"/>
    <col min="11178" max="11178" width="15.5703125" style="33" customWidth="1"/>
    <col min="11179" max="11427" width="11.5703125" style="33"/>
    <col min="11428" max="11428" width="47.7109375" style="33" customWidth="1"/>
    <col min="11429" max="11430" width="16.42578125" style="33" customWidth="1"/>
    <col min="11431" max="11431" width="16.28515625" style="33" customWidth="1"/>
    <col min="11432" max="11432" width="17" style="33" customWidth="1"/>
    <col min="11433" max="11433" width="14.7109375" style="33" customWidth="1"/>
    <col min="11434" max="11434" width="15.5703125" style="33" customWidth="1"/>
    <col min="11435" max="11683" width="11.5703125" style="33"/>
    <col min="11684" max="11684" width="47.7109375" style="33" customWidth="1"/>
    <col min="11685" max="11686" width="16.42578125" style="33" customWidth="1"/>
    <col min="11687" max="11687" width="16.28515625" style="33" customWidth="1"/>
    <col min="11688" max="11688" width="17" style="33" customWidth="1"/>
    <col min="11689" max="11689" width="14.7109375" style="33" customWidth="1"/>
    <col min="11690" max="11690" width="15.5703125" style="33" customWidth="1"/>
    <col min="11691" max="11939" width="11.5703125" style="33"/>
    <col min="11940" max="11940" width="47.7109375" style="33" customWidth="1"/>
    <col min="11941" max="11942" width="16.42578125" style="33" customWidth="1"/>
    <col min="11943" max="11943" width="16.28515625" style="33" customWidth="1"/>
    <col min="11944" max="11944" width="17" style="33" customWidth="1"/>
    <col min="11945" max="11945" width="14.7109375" style="33" customWidth="1"/>
    <col min="11946" max="11946" width="15.5703125" style="33" customWidth="1"/>
    <col min="11947" max="12195" width="11.5703125" style="33"/>
    <col min="12196" max="12196" width="47.7109375" style="33" customWidth="1"/>
    <col min="12197" max="12198" width="16.42578125" style="33" customWidth="1"/>
    <col min="12199" max="12199" width="16.28515625" style="33" customWidth="1"/>
    <col min="12200" max="12200" width="17" style="33" customWidth="1"/>
    <col min="12201" max="12201" width="14.7109375" style="33" customWidth="1"/>
    <col min="12202" max="12202" width="15.5703125" style="33" customWidth="1"/>
    <col min="12203" max="12451" width="11.5703125" style="33"/>
    <col min="12452" max="12452" width="47.7109375" style="33" customWidth="1"/>
    <col min="12453" max="12454" width="16.42578125" style="33" customWidth="1"/>
    <col min="12455" max="12455" width="16.28515625" style="33" customWidth="1"/>
    <col min="12456" max="12456" width="17" style="33" customWidth="1"/>
    <col min="12457" max="12457" width="14.7109375" style="33" customWidth="1"/>
    <col min="12458" max="12458" width="15.5703125" style="33" customWidth="1"/>
    <col min="12459" max="12707" width="11.5703125" style="33"/>
    <col min="12708" max="12708" width="47.7109375" style="33" customWidth="1"/>
    <col min="12709" max="12710" width="16.42578125" style="33" customWidth="1"/>
    <col min="12711" max="12711" width="16.28515625" style="33" customWidth="1"/>
    <col min="12712" max="12712" width="17" style="33" customWidth="1"/>
    <col min="12713" max="12713" width="14.7109375" style="33" customWidth="1"/>
    <col min="12714" max="12714" width="15.5703125" style="33" customWidth="1"/>
    <col min="12715" max="12963" width="11.5703125" style="33"/>
    <col min="12964" max="12964" width="47.7109375" style="33" customWidth="1"/>
    <col min="12965" max="12966" width="16.42578125" style="33" customWidth="1"/>
    <col min="12967" max="12967" width="16.28515625" style="33" customWidth="1"/>
    <col min="12968" max="12968" width="17" style="33" customWidth="1"/>
    <col min="12969" max="12969" width="14.7109375" style="33" customWidth="1"/>
    <col min="12970" max="12970" width="15.5703125" style="33" customWidth="1"/>
    <col min="12971" max="13219" width="11.5703125" style="33"/>
    <col min="13220" max="13220" width="47.7109375" style="33" customWidth="1"/>
    <col min="13221" max="13222" width="16.42578125" style="33" customWidth="1"/>
    <col min="13223" max="13223" width="16.28515625" style="33" customWidth="1"/>
    <col min="13224" max="13224" width="17" style="33" customWidth="1"/>
    <col min="13225" max="13225" width="14.7109375" style="33" customWidth="1"/>
    <col min="13226" max="13226" width="15.5703125" style="33" customWidth="1"/>
    <col min="13227" max="13475" width="11.5703125" style="33"/>
    <col min="13476" max="13476" width="47.7109375" style="33" customWidth="1"/>
    <col min="13477" max="13478" width="16.42578125" style="33" customWidth="1"/>
    <col min="13479" max="13479" width="16.28515625" style="33" customWidth="1"/>
    <col min="13480" max="13480" width="17" style="33" customWidth="1"/>
    <col min="13481" max="13481" width="14.7109375" style="33" customWidth="1"/>
    <col min="13482" max="13482" width="15.5703125" style="33" customWidth="1"/>
    <col min="13483" max="13731" width="11.5703125" style="33"/>
    <col min="13732" max="13732" width="47.7109375" style="33" customWidth="1"/>
    <col min="13733" max="13734" width="16.42578125" style="33" customWidth="1"/>
    <col min="13735" max="13735" width="16.28515625" style="33" customWidth="1"/>
    <col min="13736" max="13736" width="17" style="33" customWidth="1"/>
    <col min="13737" max="13737" width="14.7109375" style="33" customWidth="1"/>
    <col min="13738" max="13738" width="15.5703125" style="33" customWidth="1"/>
    <col min="13739" max="13987" width="11.5703125" style="33"/>
    <col min="13988" max="13988" width="47.7109375" style="33" customWidth="1"/>
    <col min="13989" max="13990" width="16.42578125" style="33" customWidth="1"/>
    <col min="13991" max="13991" width="16.28515625" style="33" customWidth="1"/>
    <col min="13992" max="13992" width="17" style="33" customWidth="1"/>
    <col min="13993" max="13993" width="14.7109375" style="33" customWidth="1"/>
    <col min="13994" max="13994" width="15.5703125" style="33" customWidth="1"/>
    <col min="13995" max="14243" width="11.5703125" style="33"/>
    <col min="14244" max="14244" width="47.7109375" style="33" customWidth="1"/>
    <col min="14245" max="14246" width="16.42578125" style="33" customWidth="1"/>
    <col min="14247" max="14247" width="16.28515625" style="33" customWidth="1"/>
    <col min="14248" max="14248" width="17" style="33" customWidth="1"/>
    <col min="14249" max="14249" width="14.7109375" style="33" customWidth="1"/>
    <col min="14250" max="14250" width="15.5703125" style="33" customWidth="1"/>
    <col min="14251" max="14499" width="11.5703125" style="33"/>
    <col min="14500" max="14500" width="47.7109375" style="33" customWidth="1"/>
    <col min="14501" max="14502" width="16.42578125" style="33" customWidth="1"/>
    <col min="14503" max="14503" width="16.28515625" style="33" customWidth="1"/>
    <col min="14504" max="14504" width="17" style="33" customWidth="1"/>
    <col min="14505" max="14505" width="14.7109375" style="33" customWidth="1"/>
    <col min="14506" max="14506" width="15.5703125" style="33" customWidth="1"/>
    <col min="14507" max="14755" width="11.5703125" style="33"/>
    <col min="14756" max="14756" width="47.7109375" style="33" customWidth="1"/>
    <col min="14757" max="14758" width="16.42578125" style="33" customWidth="1"/>
    <col min="14759" max="14759" width="16.28515625" style="33" customWidth="1"/>
    <col min="14760" max="14760" width="17" style="33" customWidth="1"/>
    <col min="14761" max="14761" width="14.7109375" style="33" customWidth="1"/>
    <col min="14762" max="14762" width="15.5703125" style="33" customWidth="1"/>
    <col min="14763" max="15011" width="11.5703125" style="33"/>
    <col min="15012" max="15012" width="47.7109375" style="33" customWidth="1"/>
    <col min="15013" max="15014" width="16.42578125" style="33" customWidth="1"/>
    <col min="15015" max="15015" width="16.28515625" style="33" customWidth="1"/>
    <col min="15016" max="15016" width="17" style="33" customWidth="1"/>
    <col min="15017" max="15017" width="14.7109375" style="33" customWidth="1"/>
    <col min="15018" max="15018" width="15.5703125" style="33" customWidth="1"/>
    <col min="15019" max="15267" width="11.5703125" style="33"/>
    <col min="15268" max="15268" width="47.7109375" style="33" customWidth="1"/>
    <col min="15269" max="15270" width="16.42578125" style="33" customWidth="1"/>
    <col min="15271" max="15271" width="16.28515625" style="33" customWidth="1"/>
    <col min="15272" max="15272" width="17" style="33" customWidth="1"/>
    <col min="15273" max="15273" width="14.7109375" style="33" customWidth="1"/>
    <col min="15274" max="15274" width="15.5703125" style="33" customWidth="1"/>
    <col min="15275" max="15523" width="11.5703125" style="33"/>
    <col min="15524" max="15524" width="47.7109375" style="33" customWidth="1"/>
    <col min="15525" max="15526" width="16.42578125" style="33" customWidth="1"/>
    <col min="15527" max="15527" width="16.28515625" style="33" customWidth="1"/>
    <col min="15528" max="15528" width="17" style="33" customWidth="1"/>
    <col min="15529" max="15529" width="14.7109375" style="33" customWidth="1"/>
    <col min="15530" max="15530" width="15.5703125" style="33" customWidth="1"/>
    <col min="15531" max="15779" width="11.5703125" style="33"/>
    <col min="15780" max="15780" width="47.7109375" style="33" customWidth="1"/>
    <col min="15781" max="15782" width="16.42578125" style="33" customWidth="1"/>
    <col min="15783" max="15783" width="16.28515625" style="33" customWidth="1"/>
    <col min="15784" max="15784" width="17" style="33" customWidth="1"/>
    <col min="15785" max="15785" width="14.7109375" style="33" customWidth="1"/>
    <col min="15786" max="15786" width="15.5703125" style="33" customWidth="1"/>
    <col min="15787" max="16035" width="11.5703125" style="33"/>
    <col min="16036" max="16036" width="47.7109375" style="33" customWidth="1"/>
    <col min="16037" max="16038" width="16.42578125" style="33" customWidth="1"/>
    <col min="16039" max="16039" width="16.28515625" style="33" customWidth="1"/>
    <col min="16040" max="16040" width="17" style="33" customWidth="1"/>
    <col min="16041" max="16041" width="14.7109375" style="33" customWidth="1"/>
    <col min="16042" max="16042" width="15.5703125" style="33" customWidth="1"/>
    <col min="16043" max="16384" width="11.5703125" style="33"/>
  </cols>
  <sheetData>
    <row r="1" spans="1:7" x14ac:dyDescent="0.25">
      <c r="A1" s="120" t="s">
        <v>164</v>
      </c>
      <c r="B1" s="120"/>
      <c r="C1" s="120"/>
      <c r="D1" s="120"/>
      <c r="E1" s="120"/>
      <c r="F1" s="120"/>
      <c r="G1" s="120"/>
    </row>
    <row r="2" spans="1:7" x14ac:dyDescent="0.25">
      <c r="A2" s="67" t="e">
        <f>#REF!</f>
        <v>#REF!</v>
      </c>
      <c r="B2" s="68"/>
      <c r="C2" s="68"/>
      <c r="D2" s="68"/>
      <c r="E2" s="68"/>
      <c r="F2" s="68"/>
      <c r="G2" s="69"/>
    </row>
    <row r="3" spans="1:7" x14ac:dyDescent="0.25">
      <c r="A3" s="70" t="s">
        <v>165</v>
      </c>
      <c r="B3" s="71"/>
      <c r="C3" s="71"/>
      <c r="D3" s="71"/>
      <c r="E3" s="71"/>
      <c r="F3" s="71"/>
      <c r="G3" s="72"/>
    </row>
    <row r="4" spans="1:7" x14ac:dyDescent="0.25">
      <c r="A4" s="70" t="s">
        <v>0</v>
      </c>
      <c r="B4" s="71"/>
      <c r="C4" s="71"/>
      <c r="D4" s="71"/>
      <c r="E4" s="71"/>
      <c r="F4" s="71"/>
      <c r="G4" s="72"/>
    </row>
    <row r="5" spans="1:7" x14ac:dyDescent="0.25">
      <c r="A5" s="70" t="s">
        <v>166</v>
      </c>
      <c r="B5" s="71"/>
      <c r="C5" s="71"/>
      <c r="D5" s="71"/>
      <c r="E5" s="71"/>
      <c r="F5" s="71"/>
      <c r="G5" s="72"/>
    </row>
    <row r="6" spans="1:7" x14ac:dyDescent="0.25">
      <c r="A6" s="118" t="s">
        <v>167</v>
      </c>
      <c r="B6" s="13">
        <v>2022</v>
      </c>
      <c r="C6" s="118">
        <f>+B6+1</f>
        <v>2023</v>
      </c>
      <c r="D6" s="118">
        <f>+C6+1</f>
        <v>2024</v>
      </c>
      <c r="E6" s="118">
        <f>+D6+1</f>
        <v>2025</v>
      </c>
      <c r="F6" s="118">
        <f>+E6+1</f>
        <v>2026</v>
      </c>
      <c r="G6" s="118">
        <f>+F6+1</f>
        <v>2027</v>
      </c>
    </row>
    <row r="7" spans="1:7" ht="83.25" customHeight="1" x14ac:dyDescent="0.25">
      <c r="A7" s="119"/>
      <c r="B7" s="34" t="s">
        <v>168</v>
      </c>
      <c r="C7" s="119"/>
      <c r="D7" s="119"/>
      <c r="E7" s="119"/>
      <c r="F7" s="119"/>
      <c r="G7" s="119"/>
    </row>
    <row r="8" spans="1:7" ht="30" x14ac:dyDescent="0.25">
      <c r="A8" s="35" t="s">
        <v>169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7" t="s">
        <v>8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9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10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170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11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7" t="s">
        <v>12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30" x14ac:dyDescent="0.25">
      <c r="A15" s="28" t="s">
        <v>171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8" t="s">
        <v>172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9" t="s">
        <v>173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13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14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 t="s">
        <v>174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30" t="s">
        <v>175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7" t="s">
        <v>176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177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7" t="s">
        <v>178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30" x14ac:dyDescent="0.25">
      <c r="A26" s="28" t="s">
        <v>15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7" t="s">
        <v>16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0" t="s">
        <v>179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7" t="s">
        <v>17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36" t="s">
        <v>180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30" t="s">
        <v>18</v>
      </c>
      <c r="B34" s="3"/>
      <c r="C34" s="3"/>
      <c r="D34" s="3"/>
      <c r="E34" s="3"/>
      <c r="F34" s="3"/>
      <c r="G34" s="3"/>
    </row>
    <row r="35" spans="1:7" ht="45" customHeight="1" x14ac:dyDescent="0.25">
      <c r="A35" s="37" t="s">
        <v>181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45" customHeight="1" x14ac:dyDescent="0.25">
      <c r="A36" s="37" t="s">
        <v>19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25">
      <c r="A37" s="30" t="s">
        <v>182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8"/>
      <c r="B38" s="32"/>
      <c r="C38" s="32"/>
      <c r="D38" s="32"/>
      <c r="E38" s="32"/>
      <c r="F38" s="32"/>
      <c r="G38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21" t="s">
        <v>183</v>
      </c>
      <c r="B1" s="121"/>
      <c r="C1" s="121"/>
      <c r="D1" s="121"/>
      <c r="E1" s="121"/>
      <c r="F1" s="121"/>
      <c r="G1" s="121"/>
    </row>
    <row r="2" spans="1:7" x14ac:dyDescent="0.25">
      <c r="A2" s="67" t="e">
        <f>#REF!</f>
        <v>#REF!</v>
      </c>
      <c r="B2" s="68"/>
      <c r="C2" s="68"/>
      <c r="D2" s="68"/>
      <c r="E2" s="68"/>
      <c r="F2" s="68"/>
      <c r="G2" s="69"/>
    </row>
    <row r="3" spans="1:7" x14ac:dyDescent="0.25">
      <c r="A3" s="53" t="s">
        <v>184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166</v>
      </c>
      <c r="B5" s="54"/>
      <c r="C5" s="54"/>
      <c r="D5" s="54"/>
      <c r="E5" s="54"/>
      <c r="F5" s="54"/>
      <c r="G5" s="55"/>
    </row>
    <row r="6" spans="1:7" x14ac:dyDescent="0.25">
      <c r="A6" s="122" t="s">
        <v>185</v>
      </c>
      <c r="B6" s="13">
        <v>2022</v>
      </c>
      <c r="C6" s="118">
        <f>+B6+1</f>
        <v>2023</v>
      </c>
      <c r="D6" s="118">
        <f>+C6+1</f>
        <v>2024</v>
      </c>
      <c r="E6" s="118">
        <f>+D6+1</f>
        <v>2025</v>
      </c>
      <c r="F6" s="118">
        <f>+E6+1</f>
        <v>2026</v>
      </c>
      <c r="G6" s="118">
        <f>+F6+1</f>
        <v>2027</v>
      </c>
    </row>
    <row r="7" spans="1:7" ht="57.75" customHeight="1" x14ac:dyDescent="0.25">
      <c r="A7" s="123"/>
      <c r="B7" s="14" t="s">
        <v>168</v>
      </c>
      <c r="C7" s="119"/>
      <c r="D7" s="119"/>
      <c r="E7" s="119"/>
      <c r="F7" s="119"/>
      <c r="G7" s="119"/>
    </row>
    <row r="8" spans="1:7" x14ac:dyDescent="0.25">
      <c r="A8" s="5" t="s">
        <v>186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2" t="s">
        <v>187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188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189</v>
      </c>
      <c r="B11" s="24">
        <v>0</v>
      </c>
      <c r="C11" s="24"/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3" t="s">
        <v>190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3" t="s">
        <v>191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192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3" t="s">
        <v>193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194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2" t="s">
        <v>195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17"/>
      <c r="C18" s="17"/>
      <c r="D18" s="17"/>
      <c r="E18" s="17"/>
      <c r="F18" s="17"/>
      <c r="G18" s="17"/>
    </row>
    <row r="19" spans="1:7" x14ac:dyDescent="0.25">
      <c r="A19" s="1" t="s">
        <v>196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22" t="s">
        <v>187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188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22" t="s">
        <v>189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3" t="s">
        <v>190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3" t="s">
        <v>191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3" t="s">
        <v>192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3" t="s">
        <v>193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197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2" t="s">
        <v>195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198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21" t="s">
        <v>199</v>
      </c>
      <c r="B1" s="121"/>
      <c r="C1" s="121"/>
      <c r="D1" s="121"/>
      <c r="E1" s="121"/>
      <c r="F1" s="121"/>
      <c r="G1" s="121"/>
    </row>
    <row r="2" spans="1:7" x14ac:dyDescent="0.25">
      <c r="A2" s="67" t="e">
        <f>#REF!</f>
        <v>#REF!</v>
      </c>
      <c r="B2" s="68"/>
      <c r="C2" s="68"/>
      <c r="D2" s="68"/>
      <c r="E2" s="68"/>
      <c r="F2" s="68"/>
      <c r="G2" s="69"/>
    </row>
    <row r="3" spans="1:7" x14ac:dyDescent="0.25">
      <c r="A3" s="53" t="s">
        <v>200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125" t="s">
        <v>167</v>
      </c>
      <c r="B5" s="126">
        <v>2017</v>
      </c>
      <c r="C5" s="126">
        <f>+B5+1</f>
        <v>2018</v>
      </c>
      <c r="D5" s="126">
        <f>+C5+1</f>
        <v>2019</v>
      </c>
      <c r="E5" s="126">
        <f>+D5+1</f>
        <v>2020</v>
      </c>
      <c r="F5" s="126">
        <f>+E5+1</f>
        <v>2021</v>
      </c>
      <c r="G5" s="13">
        <f>+F5+1</f>
        <v>2022</v>
      </c>
    </row>
    <row r="6" spans="1:7" ht="32.25" x14ac:dyDescent="0.25">
      <c r="A6" s="108"/>
      <c r="B6" s="127"/>
      <c r="C6" s="127"/>
      <c r="D6" s="127"/>
      <c r="E6" s="127"/>
      <c r="F6" s="127"/>
      <c r="G6" s="14" t="s">
        <v>201</v>
      </c>
    </row>
    <row r="7" spans="1:7" x14ac:dyDescent="0.25">
      <c r="A7" s="26" t="s">
        <v>169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7" t="s">
        <v>202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7" t="s">
        <v>203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204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205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206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207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8" t="s">
        <v>208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7" t="s">
        <v>209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9" t="s">
        <v>210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7" t="s">
        <v>211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212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213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30" t="s">
        <v>175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7" t="s">
        <v>214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7" t="s">
        <v>215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216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ht="45" customHeight="1" x14ac:dyDescent="0.25">
      <c r="A25" s="28" t="s">
        <v>217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7" t="s">
        <v>218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17"/>
      <c r="B27" s="24"/>
      <c r="C27" s="24"/>
      <c r="D27" s="24"/>
      <c r="E27" s="24"/>
      <c r="F27" s="24"/>
      <c r="G27" s="24"/>
    </row>
    <row r="28" spans="1:7" x14ac:dyDescent="0.25">
      <c r="A28" s="1" t="s">
        <v>179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22" t="s">
        <v>17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17"/>
      <c r="B30" s="24"/>
      <c r="C30" s="24"/>
      <c r="D30" s="24"/>
      <c r="E30" s="24"/>
      <c r="F30" s="24"/>
      <c r="G30" s="24"/>
    </row>
    <row r="31" spans="1:7" x14ac:dyDescent="0.25">
      <c r="A31" s="1" t="s">
        <v>219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4"/>
      <c r="C32" s="24"/>
      <c r="D32" s="24"/>
      <c r="E32" s="24"/>
      <c r="F32" s="24"/>
      <c r="G32" s="24"/>
    </row>
    <row r="33" spans="1:7" x14ac:dyDescent="0.25">
      <c r="A33" s="1" t="s">
        <v>18</v>
      </c>
      <c r="B33" s="3"/>
      <c r="C33" s="3"/>
      <c r="D33" s="3"/>
      <c r="E33" s="3"/>
      <c r="F33" s="3"/>
      <c r="G33" s="3"/>
    </row>
    <row r="34" spans="1:7" ht="45" customHeight="1" x14ac:dyDescent="0.25">
      <c r="A34" s="31" t="s">
        <v>181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45" customHeight="1" x14ac:dyDescent="0.25">
      <c r="A35" s="31" t="s">
        <v>220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25">
      <c r="A36" s="1" t="s">
        <v>221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20"/>
      <c r="B37" s="32"/>
      <c r="C37" s="32"/>
      <c r="D37" s="32"/>
      <c r="E37" s="32"/>
      <c r="F37" s="32"/>
      <c r="G37" s="32"/>
    </row>
    <row r="38" spans="1:7" x14ac:dyDescent="0.25">
      <c r="A38" s="25"/>
    </row>
    <row r="39" spans="1:7" x14ac:dyDescent="0.25">
      <c r="A39" s="124" t="s">
        <v>222</v>
      </c>
      <c r="B39" s="124"/>
      <c r="C39" s="124"/>
      <c r="D39" s="124"/>
      <c r="E39" s="124"/>
      <c r="F39" s="124"/>
      <c r="G39" s="124"/>
    </row>
    <row r="40" spans="1:7" x14ac:dyDescent="0.25">
      <c r="A40" s="124" t="s">
        <v>223</v>
      </c>
      <c r="B40" s="124"/>
      <c r="C40" s="124"/>
      <c r="D40" s="124"/>
      <c r="E40" s="124"/>
      <c r="F40" s="124"/>
      <c r="G40" s="12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21" t="s">
        <v>224</v>
      </c>
      <c r="B1" s="121"/>
      <c r="C1" s="121"/>
      <c r="D1" s="121"/>
      <c r="E1" s="121"/>
      <c r="F1" s="121"/>
      <c r="G1" s="121"/>
    </row>
    <row r="2" spans="1:7" x14ac:dyDescent="0.25">
      <c r="A2" s="67" t="e">
        <f>#REF!</f>
        <v>#REF!</v>
      </c>
      <c r="B2" s="68"/>
      <c r="C2" s="68"/>
      <c r="D2" s="68"/>
      <c r="E2" s="68"/>
      <c r="F2" s="68"/>
      <c r="G2" s="69"/>
    </row>
    <row r="3" spans="1:7" x14ac:dyDescent="0.25">
      <c r="A3" s="53" t="s">
        <v>225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128" t="s">
        <v>185</v>
      </c>
      <c r="B5" s="126">
        <v>2017</v>
      </c>
      <c r="C5" s="126">
        <f>+B5+1</f>
        <v>2018</v>
      </c>
      <c r="D5" s="126">
        <f>+C5+1</f>
        <v>2019</v>
      </c>
      <c r="E5" s="126">
        <f>+D5+1</f>
        <v>2020</v>
      </c>
      <c r="F5" s="126">
        <f>+E5+1</f>
        <v>2021</v>
      </c>
      <c r="G5" s="13">
        <v>2022</v>
      </c>
    </row>
    <row r="6" spans="1:7" ht="48.75" customHeight="1" x14ac:dyDescent="0.25">
      <c r="A6" s="129"/>
      <c r="B6" s="127"/>
      <c r="C6" s="127"/>
      <c r="D6" s="127"/>
      <c r="E6" s="127"/>
      <c r="F6" s="127"/>
      <c r="G6" s="14" t="s">
        <v>226</v>
      </c>
    </row>
    <row r="7" spans="1:7" x14ac:dyDescent="0.25">
      <c r="A7" s="5" t="s">
        <v>186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2" t="s">
        <v>187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188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189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30" customHeight="1" x14ac:dyDescent="0.25">
      <c r="A11" s="23" t="s">
        <v>190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30" customHeight="1" x14ac:dyDescent="0.25">
      <c r="A12" s="23" t="s">
        <v>191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192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3" t="s">
        <v>193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194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195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196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22" t="s">
        <v>187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2" t="s">
        <v>188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189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ht="30" customHeight="1" x14ac:dyDescent="0.25">
      <c r="A22" s="23" t="s">
        <v>190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2" t="s">
        <v>191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2" t="s">
        <v>192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2" t="s">
        <v>193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2" t="s">
        <v>197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195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227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5"/>
    </row>
    <row r="32" spans="1:7" x14ac:dyDescent="0.25">
      <c r="A32" s="124" t="s">
        <v>222</v>
      </c>
      <c r="B32" s="124"/>
      <c r="C32" s="124"/>
      <c r="D32" s="124"/>
      <c r="E32" s="124"/>
      <c r="F32" s="124"/>
      <c r="G32" s="124"/>
    </row>
    <row r="33" spans="1:7" x14ac:dyDescent="0.25">
      <c r="A33" s="124" t="s">
        <v>223</v>
      </c>
      <c r="B33" s="124"/>
      <c r="C33" s="124"/>
      <c r="D33" s="124"/>
      <c r="E33" s="124"/>
      <c r="F33" s="124"/>
      <c r="G33" s="12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1" customWidth="1"/>
    <col min="2" max="2" width="23.5703125" style="21" customWidth="1"/>
    <col min="3" max="3" width="18.42578125" style="21" customWidth="1"/>
    <col min="4" max="4" width="17.42578125" style="21" customWidth="1"/>
    <col min="5" max="5" width="19.7109375" style="21" customWidth="1"/>
    <col min="6" max="6" width="23.140625" style="21" bestFit="1" customWidth="1"/>
    <col min="7" max="211" width="65" style="21"/>
    <col min="212" max="212" width="60.5703125" style="21" customWidth="1"/>
    <col min="213" max="213" width="23.5703125" style="21" customWidth="1"/>
    <col min="214" max="214" width="18.42578125" style="21" customWidth="1"/>
    <col min="215" max="215" width="17.42578125" style="21" customWidth="1"/>
    <col min="216" max="216" width="19.7109375" style="21" customWidth="1"/>
    <col min="217" max="217" width="19.140625" style="21" customWidth="1"/>
    <col min="218" max="218" width="37.28515625" style="21" bestFit="1" customWidth="1"/>
    <col min="219" max="467" width="65" style="21"/>
    <col min="468" max="468" width="60.5703125" style="21" customWidth="1"/>
    <col min="469" max="469" width="23.5703125" style="21" customWidth="1"/>
    <col min="470" max="470" width="18.42578125" style="21" customWidth="1"/>
    <col min="471" max="471" width="17.42578125" style="21" customWidth="1"/>
    <col min="472" max="472" width="19.7109375" style="21" customWidth="1"/>
    <col min="473" max="473" width="19.140625" style="21" customWidth="1"/>
    <col min="474" max="474" width="37.28515625" style="21" bestFit="1" customWidth="1"/>
    <col min="475" max="723" width="65" style="21"/>
    <col min="724" max="724" width="60.5703125" style="21" customWidth="1"/>
    <col min="725" max="725" width="23.5703125" style="21" customWidth="1"/>
    <col min="726" max="726" width="18.42578125" style="21" customWidth="1"/>
    <col min="727" max="727" width="17.42578125" style="21" customWidth="1"/>
    <col min="728" max="728" width="19.7109375" style="21" customWidth="1"/>
    <col min="729" max="729" width="19.140625" style="21" customWidth="1"/>
    <col min="730" max="730" width="37.28515625" style="21" bestFit="1" customWidth="1"/>
    <col min="731" max="979" width="65" style="21"/>
    <col min="980" max="980" width="60.5703125" style="21" customWidth="1"/>
    <col min="981" max="981" width="23.5703125" style="21" customWidth="1"/>
    <col min="982" max="982" width="18.42578125" style="21" customWidth="1"/>
    <col min="983" max="983" width="17.42578125" style="21" customWidth="1"/>
    <col min="984" max="984" width="19.7109375" style="21" customWidth="1"/>
    <col min="985" max="985" width="19.140625" style="21" customWidth="1"/>
    <col min="986" max="986" width="37.28515625" style="21" bestFit="1" customWidth="1"/>
    <col min="987" max="1235" width="65" style="21"/>
    <col min="1236" max="1236" width="60.5703125" style="21" customWidth="1"/>
    <col min="1237" max="1237" width="23.5703125" style="21" customWidth="1"/>
    <col min="1238" max="1238" width="18.42578125" style="21" customWidth="1"/>
    <col min="1239" max="1239" width="17.42578125" style="21" customWidth="1"/>
    <col min="1240" max="1240" width="19.7109375" style="21" customWidth="1"/>
    <col min="1241" max="1241" width="19.140625" style="21" customWidth="1"/>
    <col min="1242" max="1242" width="37.28515625" style="21" bestFit="1" customWidth="1"/>
    <col min="1243" max="1491" width="65" style="21"/>
    <col min="1492" max="1492" width="60.5703125" style="21" customWidth="1"/>
    <col min="1493" max="1493" width="23.5703125" style="21" customWidth="1"/>
    <col min="1494" max="1494" width="18.42578125" style="21" customWidth="1"/>
    <col min="1495" max="1495" width="17.42578125" style="21" customWidth="1"/>
    <col min="1496" max="1496" width="19.7109375" style="21" customWidth="1"/>
    <col min="1497" max="1497" width="19.140625" style="21" customWidth="1"/>
    <col min="1498" max="1498" width="37.28515625" style="21" bestFit="1" customWidth="1"/>
    <col min="1499" max="1747" width="65" style="21"/>
    <col min="1748" max="1748" width="60.5703125" style="21" customWidth="1"/>
    <col min="1749" max="1749" width="23.5703125" style="21" customWidth="1"/>
    <col min="1750" max="1750" width="18.42578125" style="21" customWidth="1"/>
    <col min="1751" max="1751" width="17.42578125" style="21" customWidth="1"/>
    <col min="1752" max="1752" width="19.7109375" style="21" customWidth="1"/>
    <col min="1753" max="1753" width="19.140625" style="21" customWidth="1"/>
    <col min="1754" max="1754" width="37.28515625" style="21" bestFit="1" customWidth="1"/>
    <col min="1755" max="2003" width="65" style="21"/>
    <col min="2004" max="2004" width="60.5703125" style="21" customWidth="1"/>
    <col min="2005" max="2005" width="23.5703125" style="21" customWidth="1"/>
    <col min="2006" max="2006" width="18.42578125" style="21" customWidth="1"/>
    <col min="2007" max="2007" width="17.42578125" style="21" customWidth="1"/>
    <col min="2008" max="2008" width="19.7109375" style="21" customWidth="1"/>
    <col min="2009" max="2009" width="19.140625" style="21" customWidth="1"/>
    <col min="2010" max="2010" width="37.28515625" style="21" bestFit="1" customWidth="1"/>
    <col min="2011" max="2259" width="65" style="21"/>
    <col min="2260" max="2260" width="60.5703125" style="21" customWidth="1"/>
    <col min="2261" max="2261" width="23.5703125" style="21" customWidth="1"/>
    <col min="2262" max="2262" width="18.42578125" style="21" customWidth="1"/>
    <col min="2263" max="2263" width="17.42578125" style="21" customWidth="1"/>
    <col min="2264" max="2264" width="19.7109375" style="21" customWidth="1"/>
    <col min="2265" max="2265" width="19.140625" style="21" customWidth="1"/>
    <col min="2266" max="2266" width="37.28515625" style="21" bestFit="1" customWidth="1"/>
    <col min="2267" max="2515" width="65" style="21"/>
    <col min="2516" max="2516" width="60.5703125" style="21" customWidth="1"/>
    <col min="2517" max="2517" width="23.5703125" style="21" customWidth="1"/>
    <col min="2518" max="2518" width="18.42578125" style="21" customWidth="1"/>
    <col min="2519" max="2519" width="17.42578125" style="21" customWidth="1"/>
    <col min="2520" max="2520" width="19.7109375" style="21" customWidth="1"/>
    <col min="2521" max="2521" width="19.140625" style="21" customWidth="1"/>
    <col min="2522" max="2522" width="37.28515625" style="21" bestFit="1" customWidth="1"/>
    <col min="2523" max="2771" width="65" style="21"/>
    <col min="2772" max="2772" width="60.5703125" style="21" customWidth="1"/>
    <col min="2773" max="2773" width="23.5703125" style="21" customWidth="1"/>
    <col min="2774" max="2774" width="18.42578125" style="21" customWidth="1"/>
    <col min="2775" max="2775" width="17.42578125" style="21" customWidth="1"/>
    <col min="2776" max="2776" width="19.7109375" style="21" customWidth="1"/>
    <col min="2777" max="2777" width="19.140625" style="21" customWidth="1"/>
    <col min="2778" max="2778" width="37.28515625" style="21" bestFit="1" customWidth="1"/>
    <col min="2779" max="3027" width="65" style="21"/>
    <col min="3028" max="3028" width="60.5703125" style="21" customWidth="1"/>
    <col min="3029" max="3029" width="23.5703125" style="21" customWidth="1"/>
    <col min="3030" max="3030" width="18.42578125" style="21" customWidth="1"/>
    <col min="3031" max="3031" width="17.42578125" style="21" customWidth="1"/>
    <col min="3032" max="3032" width="19.7109375" style="21" customWidth="1"/>
    <col min="3033" max="3033" width="19.140625" style="21" customWidth="1"/>
    <col min="3034" max="3034" width="37.28515625" style="21" bestFit="1" customWidth="1"/>
    <col min="3035" max="3283" width="65" style="21"/>
    <col min="3284" max="3284" width="60.5703125" style="21" customWidth="1"/>
    <col min="3285" max="3285" width="23.5703125" style="21" customWidth="1"/>
    <col min="3286" max="3286" width="18.42578125" style="21" customWidth="1"/>
    <col min="3287" max="3287" width="17.42578125" style="21" customWidth="1"/>
    <col min="3288" max="3288" width="19.7109375" style="21" customWidth="1"/>
    <col min="3289" max="3289" width="19.140625" style="21" customWidth="1"/>
    <col min="3290" max="3290" width="37.28515625" style="21" bestFit="1" customWidth="1"/>
    <col min="3291" max="3539" width="65" style="21"/>
    <col min="3540" max="3540" width="60.5703125" style="21" customWidth="1"/>
    <col min="3541" max="3541" width="23.5703125" style="21" customWidth="1"/>
    <col min="3542" max="3542" width="18.42578125" style="21" customWidth="1"/>
    <col min="3543" max="3543" width="17.42578125" style="21" customWidth="1"/>
    <col min="3544" max="3544" width="19.7109375" style="21" customWidth="1"/>
    <col min="3545" max="3545" width="19.140625" style="21" customWidth="1"/>
    <col min="3546" max="3546" width="37.28515625" style="21" bestFit="1" customWidth="1"/>
    <col min="3547" max="3795" width="65" style="21"/>
    <col min="3796" max="3796" width="60.5703125" style="21" customWidth="1"/>
    <col min="3797" max="3797" width="23.5703125" style="21" customWidth="1"/>
    <col min="3798" max="3798" width="18.42578125" style="21" customWidth="1"/>
    <col min="3799" max="3799" width="17.42578125" style="21" customWidth="1"/>
    <col min="3800" max="3800" width="19.7109375" style="21" customWidth="1"/>
    <col min="3801" max="3801" width="19.140625" style="21" customWidth="1"/>
    <col min="3802" max="3802" width="37.28515625" style="21" bestFit="1" customWidth="1"/>
    <col min="3803" max="4051" width="65" style="21"/>
    <col min="4052" max="4052" width="60.5703125" style="21" customWidth="1"/>
    <col min="4053" max="4053" width="23.5703125" style="21" customWidth="1"/>
    <col min="4054" max="4054" width="18.42578125" style="21" customWidth="1"/>
    <col min="4055" max="4055" width="17.42578125" style="21" customWidth="1"/>
    <col min="4056" max="4056" width="19.7109375" style="21" customWidth="1"/>
    <col min="4057" max="4057" width="19.140625" style="21" customWidth="1"/>
    <col min="4058" max="4058" width="37.28515625" style="21" bestFit="1" customWidth="1"/>
    <col min="4059" max="4307" width="65" style="21"/>
    <col min="4308" max="4308" width="60.5703125" style="21" customWidth="1"/>
    <col min="4309" max="4309" width="23.5703125" style="21" customWidth="1"/>
    <col min="4310" max="4310" width="18.42578125" style="21" customWidth="1"/>
    <col min="4311" max="4311" width="17.42578125" style="21" customWidth="1"/>
    <col min="4312" max="4312" width="19.7109375" style="21" customWidth="1"/>
    <col min="4313" max="4313" width="19.140625" style="21" customWidth="1"/>
    <col min="4314" max="4314" width="37.28515625" style="21" bestFit="1" customWidth="1"/>
    <col min="4315" max="4563" width="65" style="21"/>
    <col min="4564" max="4564" width="60.5703125" style="21" customWidth="1"/>
    <col min="4565" max="4565" width="23.5703125" style="21" customWidth="1"/>
    <col min="4566" max="4566" width="18.42578125" style="21" customWidth="1"/>
    <col min="4567" max="4567" width="17.42578125" style="21" customWidth="1"/>
    <col min="4568" max="4568" width="19.7109375" style="21" customWidth="1"/>
    <col min="4569" max="4569" width="19.140625" style="21" customWidth="1"/>
    <col min="4570" max="4570" width="37.28515625" style="21" bestFit="1" customWidth="1"/>
    <col min="4571" max="4819" width="65" style="21"/>
    <col min="4820" max="4820" width="60.5703125" style="21" customWidth="1"/>
    <col min="4821" max="4821" width="23.5703125" style="21" customWidth="1"/>
    <col min="4822" max="4822" width="18.42578125" style="21" customWidth="1"/>
    <col min="4823" max="4823" width="17.42578125" style="21" customWidth="1"/>
    <col min="4824" max="4824" width="19.7109375" style="21" customWidth="1"/>
    <col min="4825" max="4825" width="19.140625" style="21" customWidth="1"/>
    <col min="4826" max="4826" width="37.28515625" style="21" bestFit="1" customWidth="1"/>
    <col min="4827" max="5075" width="65" style="21"/>
    <col min="5076" max="5076" width="60.5703125" style="21" customWidth="1"/>
    <col min="5077" max="5077" width="23.5703125" style="21" customWidth="1"/>
    <col min="5078" max="5078" width="18.42578125" style="21" customWidth="1"/>
    <col min="5079" max="5079" width="17.42578125" style="21" customWidth="1"/>
    <col min="5080" max="5080" width="19.7109375" style="21" customWidth="1"/>
    <col min="5081" max="5081" width="19.140625" style="21" customWidth="1"/>
    <col min="5082" max="5082" width="37.28515625" style="21" bestFit="1" customWidth="1"/>
    <col min="5083" max="5331" width="65" style="21"/>
    <col min="5332" max="5332" width="60.5703125" style="21" customWidth="1"/>
    <col min="5333" max="5333" width="23.5703125" style="21" customWidth="1"/>
    <col min="5334" max="5334" width="18.42578125" style="21" customWidth="1"/>
    <col min="5335" max="5335" width="17.42578125" style="21" customWidth="1"/>
    <col min="5336" max="5336" width="19.7109375" style="21" customWidth="1"/>
    <col min="5337" max="5337" width="19.140625" style="21" customWidth="1"/>
    <col min="5338" max="5338" width="37.28515625" style="21" bestFit="1" customWidth="1"/>
    <col min="5339" max="5587" width="65" style="21"/>
    <col min="5588" max="5588" width="60.5703125" style="21" customWidth="1"/>
    <col min="5589" max="5589" width="23.5703125" style="21" customWidth="1"/>
    <col min="5590" max="5590" width="18.42578125" style="21" customWidth="1"/>
    <col min="5591" max="5591" width="17.42578125" style="21" customWidth="1"/>
    <col min="5592" max="5592" width="19.7109375" style="21" customWidth="1"/>
    <col min="5593" max="5593" width="19.140625" style="21" customWidth="1"/>
    <col min="5594" max="5594" width="37.28515625" style="21" bestFit="1" customWidth="1"/>
    <col min="5595" max="5843" width="65" style="21"/>
    <col min="5844" max="5844" width="60.5703125" style="21" customWidth="1"/>
    <col min="5845" max="5845" width="23.5703125" style="21" customWidth="1"/>
    <col min="5846" max="5846" width="18.42578125" style="21" customWidth="1"/>
    <col min="5847" max="5847" width="17.42578125" style="21" customWidth="1"/>
    <col min="5848" max="5848" width="19.7109375" style="21" customWidth="1"/>
    <col min="5849" max="5849" width="19.140625" style="21" customWidth="1"/>
    <col min="5850" max="5850" width="37.28515625" style="21" bestFit="1" customWidth="1"/>
    <col min="5851" max="6099" width="65" style="21"/>
    <col min="6100" max="6100" width="60.5703125" style="21" customWidth="1"/>
    <col min="6101" max="6101" width="23.5703125" style="21" customWidth="1"/>
    <col min="6102" max="6102" width="18.42578125" style="21" customWidth="1"/>
    <col min="6103" max="6103" width="17.42578125" style="21" customWidth="1"/>
    <col min="6104" max="6104" width="19.7109375" style="21" customWidth="1"/>
    <col min="6105" max="6105" width="19.140625" style="21" customWidth="1"/>
    <col min="6106" max="6106" width="37.28515625" style="21" bestFit="1" customWidth="1"/>
    <col min="6107" max="6355" width="65" style="21"/>
    <col min="6356" max="6356" width="60.5703125" style="21" customWidth="1"/>
    <col min="6357" max="6357" width="23.5703125" style="21" customWidth="1"/>
    <col min="6358" max="6358" width="18.42578125" style="21" customWidth="1"/>
    <col min="6359" max="6359" width="17.42578125" style="21" customWidth="1"/>
    <col min="6360" max="6360" width="19.7109375" style="21" customWidth="1"/>
    <col min="6361" max="6361" width="19.140625" style="21" customWidth="1"/>
    <col min="6362" max="6362" width="37.28515625" style="21" bestFit="1" customWidth="1"/>
    <col min="6363" max="6611" width="65" style="21"/>
    <col min="6612" max="6612" width="60.5703125" style="21" customWidth="1"/>
    <col min="6613" max="6613" width="23.5703125" style="21" customWidth="1"/>
    <col min="6614" max="6614" width="18.42578125" style="21" customWidth="1"/>
    <col min="6615" max="6615" width="17.42578125" style="21" customWidth="1"/>
    <col min="6616" max="6616" width="19.7109375" style="21" customWidth="1"/>
    <col min="6617" max="6617" width="19.140625" style="21" customWidth="1"/>
    <col min="6618" max="6618" width="37.28515625" style="21" bestFit="1" customWidth="1"/>
    <col min="6619" max="6867" width="65" style="21"/>
    <col min="6868" max="6868" width="60.5703125" style="21" customWidth="1"/>
    <col min="6869" max="6869" width="23.5703125" style="21" customWidth="1"/>
    <col min="6870" max="6870" width="18.42578125" style="21" customWidth="1"/>
    <col min="6871" max="6871" width="17.42578125" style="21" customWidth="1"/>
    <col min="6872" max="6872" width="19.7109375" style="21" customWidth="1"/>
    <col min="6873" max="6873" width="19.140625" style="21" customWidth="1"/>
    <col min="6874" max="6874" width="37.28515625" style="21" bestFit="1" customWidth="1"/>
    <col min="6875" max="7123" width="65" style="21"/>
    <col min="7124" max="7124" width="60.5703125" style="21" customWidth="1"/>
    <col min="7125" max="7125" width="23.5703125" style="21" customWidth="1"/>
    <col min="7126" max="7126" width="18.42578125" style="21" customWidth="1"/>
    <col min="7127" max="7127" width="17.42578125" style="21" customWidth="1"/>
    <col min="7128" max="7128" width="19.7109375" style="21" customWidth="1"/>
    <col min="7129" max="7129" width="19.140625" style="21" customWidth="1"/>
    <col min="7130" max="7130" width="37.28515625" style="21" bestFit="1" customWidth="1"/>
    <col min="7131" max="7379" width="65" style="21"/>
    <col min="7380" max="7380" width="60.5703125" style="21" customWidth="1"/>
    <col min="7381" max="7381" width="23.5703125" style="21" customWidth="1"/>
    <col min="7382" max="7382" width="18.42578125" style="21" customWidth="1"/>
    <col min="7383" max="7383" width="17.42578125" style="21" customWidth="1"/>
    <col min="7384" max="7384" width="19.7109375" style="21" customWidth="1"/>
    <col min="7385" max="7385" width="19.140625" style="21" customWidth="1"/>
    <col min="7386" max="7386" width="37.28515625" style="21" bestFit="1" customWidth="1"/>
    <col min="7387" max="7635" width="65" style="21"/>
    <col min="7636" max="7636" width="60.5703125" style="21" customWidth="1"/>
    <col min="7637" max="7637" width="23.5703125" style="21" customWidth="1"/>
    <col min="7638" max="7638" width="18.42578125" style="21" customWidth="1"/>
    <col min="7639" max="7639" width="17.42578125" style="21" customWidth="1"/>
    <col min="7640" max="7640" width="19.7109375" style="21" customWidth="1"/>
    <col min="7641" max="7641" width="19.140625" style="21" customWidth="1"/>
    <col min="7642" max="7642" width="37.28515625" style="21" bestFit="1" customWidth="1"/>
    <col min="7643" max="7891" width="65" style="21"/>
    <col min="7892" max="7892" width="60.5703125" style="21" customWidth="1"/>
    <col min="7893" max="7893" width="23.5703125" style="21" customWidth="1"/>
    <col min="7894" max="7894" width="18.42578125" style="21" customWidth="1"/>
    <col min="7895" max="7895" width="17.42578125" style="21" customWidth="1"/>
    <col min="7896" max="7896" width="19.7109375" style="21" customWidth="1"/>
    <col min="7897" max="7897" width="19.140625" style="21" customWidth="1"/>
    <col min="7898" max="7898" width="37.28515625" style="21" bestFit="1" customWidth="1"/>
    <col min="7899" max="8147" width="65" style="21"/>
    <col min="8148" max="8148" width="60.5703125" style="21" customWidth="1"/>
    <col min="8149" max="8149" width="23.5703125" style="21" customWidth="1"/>
    <col min="8150" max="8150" width="18.42578125" style="21" customWidth="1"/>
    <col min="8151" max="8151" width="17.42578125" style="21" customWidth="1"/>
    <col min="8152" max="8152" width="19.7109375" style="21" customWidth="1"/>
    <col min="8153" max="8153" width="19.140625" style="21" customWidth="1"/>
    <col min="8154" max="8154" width="37.28515625" style="21" bestFit="1" customWidth="1"/>
    <col min="8155" max="8403" width="65" style="21"/>
    <col min="8404" max="8404" width="60.5703125" style="21" customWidth="1"/>
    <col min="8405" max="8405" width="23.5703125" style="21" customWidth="1"/>
    <col min="8406" max="8406" width="18.42578125" style="21" customWidth="1"/>
    <col min="8407" max="8407" width="17.42578125" style="21" customWidth="1"/>
    <col min="8408" max="8408" width="19.7109375" style="21" customWidth="1"/>
    <col min="8409" max="8409" width="19.140625" style="21" customWidth="1"/>
    <col min="8410" max="8410" width="37.28515625" style="21" bestFit="1" customWidth="1"/>
    <col min="8411" max="8659" width="65" style="21"/>
    <col min="8660" max="8660" width="60.5703125" style="21" customWidth="1"/>
    <col min="8661" max="8661" width="23.5703125" style="21" customWidth="1"/>
    <col min="8662" max="8662" width="18.42578125" style="21" customWidth="1"/>
    <col min="8663" max="8663" width="17.42578125" style="21" customWidth="1"/>
    <col min="8664" max="8664" width="19.7109375" style="21" customWidth="1"/>
    <col min="8665" max="8665" width="19.140625" style="21" customWidth="1"/>
    <col min="8666" max="8666" width="37.28515625" style="21" bestFit="1" customWidth="1"/>
    <col min="8667" max="8915" width="65" style="21"/>
    <col min="8916" max="8916" width="60.5703125" style="21" customWidth="1"/>
    <col min="8917" max="8917" width="23.5703125" style="21" customWidth="1"/>
    <col min="8918" max="8918" width="18.42578125" style="21" customWidth="1"/>
    <col min="8919" max="8919" width="17.42578125" style="21" customWidth="1"/>
    <col min="8920" max="8920" width="19.7109375" style="21" customWidth="1"/>
    <col min="8921" max="8921" width="19.140625" style="21" customWidth="1"/>
    <col min="8922" max="8922" width="37.28515625" style="21" bestFit="1" customWidth="1"/>
    <col min="8923" max="9171" width="65" style="21"/>
    <col min="9172" max="9172" width="60.5703125" style="21" customWidth="1"/>
    <col min="9173" max="9173" width="23.5703125" style="21" customWidth="1"/>
    <col min="9174" max="9174" width="18.42578125" style="21" customWidth="1"/>
    <col min="9175" max="9175" width="17.42578125" style="21" customWidth="1"/>
    <col min="9176" max="9176" width="19.7109375" style="21" customWidth="1"/>
    <col min="9177" max="9177" width="19.140625" style="21" customWidth="1"/>
    <col min="9178" max="9178" width="37.28515625" style="21" bestFit="1" customWidth="1"/>
    <col min="9179" max="9427" width="65" style="21"/>
    <col min="9428" max="9428" width="60.5703125" style="21" customWidth="1"/>
    <col min="9429" max="9429" width="23.5703125" style="21" customWidth="1"/>
    <col min="9430" max="9430" width="18.42578125" style="21" customWidth="1"/>
    <col min="9431" max="9431" width="17.42578125" style="21" customWidth="1"/>
    <col min="9432" max="9432" width="19.7109375" style="21" customWidth="1"/>
    <col min="9433" max="9433" width="19.140625" style="21" customWidth="1"/>
    <col min="9434" max="9434" width="37.28515625" style="21" bestFit="1" customWidth="1"/>
    <col min="9435" max="9683" width="65" style="21"/>
    <col min="9684" max="9684" width="60.5703125" style="21" customWidth="1"/>
    <col min="9685" max="9685" width="23.5703125" style="21" customWidth="1"/>
    <col min="9686" max="9686" width="18.42578125" style="21" customWidth="1"/>
    <col min="9687" max="9687" width="17.42578125" style="21" customWidth="1"/>
    <col min="9688" max="9688" width="19.7109375" style="21" customWidth="1"/>
    <col min="9689" max="9689" width="19.140625" style="21" customWidth="1"/>
    <col min="9690" max="9690" width="37.28515625" style="21" bestFit="1" customWidth="1"/>
    <col min="9691" max="9939" width="65" style="21"/>
    <col min="9940" max="9940" width="60.5703125" style="21" customWidth="1"/>
    <col min="9941" max="9941" width="23.5703125" style="21" customWidth="1"/>
    <col min="9942" max="9942" width="18.42578125" style="21" customWidth="1"/>
    <col min="9943" max="9943" width="17.42578125" style="21" customWidth="1"/>
    <col min="9944" max="9944" width="19.7109375" style="21" customWidth="1"/>
    <col min="9945" max="9945" width="19.140625" style="21" customWidth="1"/>
    <col min="9946" max="9946" width="37.28515625" style="21" bestFit="1" customWidth="1"/>
    <col min="9947" max="10195" width="65" style="21"/>
    <col min="10196" max="10196" width="60.5703125" style="21" customWidth="1"/>
    <col min="10197" max="10197" width="23.5703125" style="21" customWidth="1"/>
    <col min="10198" max="10198" width="18.42578125" style="21" customWidth="1"/>
    <col min="10199" max="10199" width="17.42578125" style="21" customWidth="1"/>
    <col min="10200" max="10200" width="19.7109375" style="21" customWidth="1"/>
    <col min="10201" max="10201" width="19.140625" style="21" customWidth="1"/>
    <col min="10202" max="10202" width="37.28515625" style="21" bestFit="1" customWidth="1"/>
    <col min="10203" max="10451" width="65" style="21"/>
    <col min="10452" max="10452" width="60.5703125" style="21" customWidth="1"/>
    <col min="10453" max="10453" width="23.5703125" style="21" customWidth="1"/>
    <col min="10454" max="10454" width="18.42578125" style="21" customWidth="1"/>
    <col min="10455" max="10455" width="17.42578125" style="21" customWidth="1"/>
    <col min="10456" max="10456" width="19.7109375" style="21" customWidth="1"/>
    <col min="10457" max="10457" width="19.140625" style="21" customWidth="1"/>
    <col min="10458" max="10458" width="37.28515625" style="21" bestFit="1" customWidth="1"/>
    <col min="10459" max="10707" width="65" style="21"/>
    <col min="10708" max="10708" width="60.5703125" style="21" customWidth="1"/>
    <col min="10709" max="10709" width="23.5703125" style="21" customWidth="1"/>
    <col min="10710" max="10710" width="18.42578125" style="21" customWidth="1"/>
    <col min="10711" max="10711" width="17.42578125" style="21" customWidth="1"/>
    <col min="10712" max="10712" width="19.7109375" style="21" customWidth="1"/>
    <col min="10713" max="10713" width="19.140625" style="21" customWidth="1"/>
    <col min="10714" max="10714" width="37.28515625" style="21" bestFit="1" customWidth="1"/>
    <col min="10715" max="10963" width="65" style="21"/>
    <col min="10964" max="10964" width="60.5703125" style="21" customWidth="1"/>
    <col min="10965" max="10965" width="23.5703125" style="21" customWidth="1"/>
    <col min="10966" max="10966" width="18.42578125" style="21" customWidth="1"/>
    <col min="10967" max="10967" width="17.42578125" style="21" customWidth="1"/>
    <col min="10968" max="10968" width="19.7109375" style="21" customWidth="1"/>
    <col min="10969" max="10969" width="19.140625" style="21" customWidth="1"/>
    <col min="10970" max="10970" width="37.28515625" style="21" bestFit="1" customWidth="1"/>
    <col min="10971" max="11219" width="65" style="21"/>
    <col min="11220" max="11220" width="60.5703125" style="21" customWidth="1"/>
    <col min="11221" max="11221" width="23.5703125" style="21" customWidth="1"/>
    <col min="11222" max="11222" width="18.42578125" style="21" customWidth="1"/>
    <col min="11223" max="11223" width="17.42578125" style="21" customWidth="1"/>
    <col min="11224" max="11224" width="19.7109375" style="21" customWidth="1"/>
    <col min="11225" max="11225" width="19.140625" style="21" customWidth="1"/>
    <col min="11226" max="11226" width="37.28515625" style="21" bestFit="1" customWidth="1"/>
    <col min="11227" max="11475" width="65" style="21"/>
    <col min="11476" max="11476" width="60.5703125" style="21" customWidth="1"/>
    <col min="11477" max="11477" width="23.5703125" style="21" customWidth="1"/>
    <col min="11478" max="11478" width="18.42578125" style="21" customWidth="1"/>
    <col min="11479" max="11479" width="17.42578125" style="21" customWidth="1"/>
    <col min="11480" max="11480" width="19.7109375" style="21" customWidth="1"/>
    <col min="11481" max="11481" width="19.140625" style="21" customWidth="1"/>
    <col min="11482" max="11482" width="37.28515625" style="21" bestFit="1" customWidth="1"/>
    <col min="11483" max="11731" width="65" style="21"/>
    <col min="11732" max="11732" width="60.5703125" style="21" customWidth="1"/>
    <col min="11733" max="11733" width="23.5703125" style="21" customWidth="1"/>
    <col min="11734" max="11734" width="18.42578125" style="21" customWidth="1"/>
    <col min="11735" max="11735" width="17.42578125" style="21" customWidth="1"/>
    <col min="11736" max="11736" width="19.7109375" style="21" customWidth="1"/>
    <col min="11737" max="11737" width="19.140625" style="21" customWidth="1"/>
    <col min="11738" max="11738" width="37.28515625" style="21" bestFit="1" customWidth="1"/>
    <col min="11739" max="11987" width="65" style="21"/>
    <col min="11988" max="11988" width="60.5703125" style="21" customWidth="1"/>
    <col min="11989" max="11989" width="23.5703125" style="21" customWidth="1"/>
    <col min="11990" max="11990" width="18.42578125" style="21" customWidth="1"/>
    <col min="11991" max="11991" width="17.42578125" style="21" customWidth="1"/>
    <col min="11992" max="11992" width="19.7109375" style="21" customWidth="1"/>
    <col min="11993" max="11993" width="19.140625" style="21" customWidth="1"/>
    <col min="11994" max="11994" width="37.28515625" style="21" bestFit="1" customWidth="1"/>
    <col min="11995" max="12243" width="65" style="21"/>
    <col min="12244" max="12244" width="60.5703125" style="21" customWidth="1"/>
    <col min="12245" max="12245" width="23.5703125" style="21" customWidth="1"/>
    <col min="12246" max="12246" width="18.42578125" style="21" customWidth="1"/>
    <col min="12247" max="12247" width="17.42578125" style="21" customWidth="1"/>
    <col min="12248" max="12248" width="19.7109375" style="21" customWidth="1"/>
    <col min="12249" max="12249" width="19.140625" style="21" customWidth="1"/>
    <col min="12250" max="12250" width="37.28515625" style="21" bestFit="1" customWidth="1"/>
    <col min="12251" max="12499" width="65" style="21"/>
    <col min="12500" max="12500" width="60.5703125" style="21" customWidth="1"/>
    <col min="12501" max="12501" width="23.5703125" style="21" customWidth="1"/>
    <col min="12502" max="12502" width="18.42578125" style="21" customWidth="1"/>
    <col min="12503" max="12503" width="17.42578125" style="21" customWidth="1"/>
    <col min="12504" max="12504" width="19.7109375" style="21" customWidth="1"/>
    <col min="12505" max="12505" width="19.140625" style="21" customWidth="1"/>
    <col min="12506" max="12506" width="37.28515625" style="21" bestFit="1" customWidth="1"/>
    <col min="12507" max="12755" width="65" style="21"/>
    <col min="12756" max="12756" width="60.5703125" style="21" customWidth="1"/>
    <col min="12757" max="12757" width="23.5703125" style="21" customWidth="1"/>
    <col min="12758" max="12758" width="18.42578125" style="21" customWidth="1"/>
    <col min="12759" max="12759" width="17.42578125" style="21" customWidth="1"/>
    <col min="12760" max="12760" width="19.7109375" style="21" customWidth="1"/>
    <col min="12761" max="12761" width="19.140625" style="21" customWidth="1"/>
    <col min="12762" max="12762" width="37.28515625" style="21" bestFit="1" customWidth="1"/>
    <col min="12763" max="13011" width="65" style="21"/>
    <col min="13012" max="13012" width="60.5703125" style="21" customWidth="1"/>
    <col min="13013" max="13013" width="23.5703125" style="21" customWidth="1"/>
    <col min="13014" max="13014" width="18.42578125" style="21" customWidth="1"/>
    <col min="13015" max="13015" width="17.42578125" style="21" customWidth="1"/>
    <col min="13016" max="13016" width="19.7109375" style="21" customWidth="1"/>
    <col min="13017" max="13017" width="19.140625" style="21" customWidth="1"/>
    <col min="13018" max="13018" width="37.28515625" style="21" bestFit="1" customWidth="1"/>
    <col min="13019" max="13267" width="65" style="21"/>
    <col min="13268" max="13268" width="60.5703125" style="21" customWidth="1"/>
    <col min="13269" max="13269" width="23.5703125" style="21" customWidth="1"/>
    <col min="13270" max="13270" width="18.42578125" style="21" customWidth="1"/>
    <col min="13271" max="13271" width="17.42578125" style="21" customWidth="1"/>
    <col min="13272" max="13272" width="19.7109375" style="21" customWidth="1"/>
    <col min="13273" max="13273" width="19.140625" style="21" customWidth="1"/>
    <col min="13274" max="13274" width="37.28515625" style="21" bestFit="1" customWidth="1"/>
    <col min="13275" max="13523" width="65" style="21"/>
    <col min="13524" max="13524" width="60.5703125" style="21" customWidth="1"/>
    <col min="13525" max="13525" width="23.5703125" style="21" customWidth="1"/>
    <col min="13526" max="13526" width="18.42578125" style="21" customWidth="1"/>
    <col min="13527" max="13527" width="17.42578125" style="21" customWidth="1"/>
    <col min="13528" max="13528" width="19.7109375" style="21" customWidth="1"/>
    <col min="13529" max="13529" width="19.140625" style="21" customWidth="1"/>
    <col min="13530" max="13530" width="37.28515625" style="21" bestFit="1" customWidth="1"/>
    <col min="13531" max="13779" width="65" style="21"/>
    <col min="13780" max="13780" width="60.5703125" style="21" customWidth="1"/>
    <col min="13781" max="13781" width="23.5703125" style="21" customWidth="1"/>
    <col min="13782" max="13782" width="18.42578125" style="21" customWidth="1"/>
    <col min="13783" max="13783" width="17.42578125" style="21" customWidth="1"/>
    <col min="13784" max="13784" width="19.7109375" style="21" customWidth="1"/>
    <col min="13785" max="13785" width="19.140625" style="21" customWidth="1"/>
    <col min="13786" max="13786" width="37.28515625" style="21" bestFit="1" customWidth="1"/>
    <col min="13787" max="14035" width="65" style="21"/>
    <col min="14036" max="14036" width="60.5703125" style="21" customWidth="1"/>
    <col min="14037" max="14037" width="23.5703125" style="21" customWidth="1"/>
    <col min="14038" max="14038" width="18.42578125" style="21" customWidth="1"/>
    <col min="14039" max="14039" width="17.42578125" style="21" customWidth="1"/>
    <col min="14040" max="14040" width="19.7109375" style="21" customWidth="1"/>
    <col min="14041" max="14041" width="19.140625" style="21" customWidth="1"/>
    <col min="14042" max="14042" width="37.28515625" style="21" bestFit="1" customWidth="1"/>
    <col min="14043" max="14291" width="65" style="21"/>
    <col min="14292" max="14292" width="60.5703125" style="21" customWidth="1"/>
    <col min="14293" max="14293" width="23.5703125" style="21" customWidth="1"/>
    <col min="14294" max="14294" width="18.42578125" style="21" customWidth="1"/>
    <col min="14295" max="14295" width="17.42578125" style="21" customWidth="1"/>
    <col min="14296" max="14296" width="19.7109375" style="21" customWidth="1"/>
    <col min="14297" max="14297" width="19.140625" style="21" customWidth="1"/>
    <col min="14298" max="14298" width="37.28515625" style="21" bestFit="1" customWidth="1"/>
    <col min="14299" max="14547" width="65" style="21"/>
    <col min="14548" max="14548" width="60.5703125" style="21" customWidth="1"/>
    <col min="14549" max="14549" width="23.5703125" style="21" customWidth="1"/>
    <col min="14550" max="14550" width="18.42578125" style="21" customWidth="1"/>
    <col min="14551" max="14551" width="17.42578125" style="21" customWidth="1"/>
    <col min="14552" max="14552" width="19.7109375" style="21" customWidth="1"/>
    <col min="14553" max="14553" width="19.140625" style="21" customWidth="1"/>
    <col min="14554" max="14554" width="37.28515625" style="21" bestFit="1" customWidth="1"/>
    <col min="14555" max="14803" width="65" style="21"/>
    <col min="14804" max="14804" width="60.5703125" style="21" customWidth="1"/>
    <col min="14805" max="14805" width="23.5703125" style="21" customWidth="1"/>
    <col min="14806" max="14806" width="18.42578125" style="21" customWidth="1"/>
    <col min="14807" max="14807" width="17.42578125" style="21" customWidth="1"/>
    <col min="14808" max="14808" width="19.7109375" style="21" customWidth="1"/>
    <col min="14809" max="14809" width="19.140625" style="21" customWidth="1"/>
    <col min="14810" max="14810" width="37.28515625" style="21" bestFit="1" customWidth="1"/>
    <col min="14811" max="15059" width="65" style="21"/>
    <col min="15060" max="15060" width="60.5703125" style="21" customWidth="1"/>
    <col min="15061" max="15061" width="23.5703125" style="21" customWidth="1"/>
    <col min="15062" max="15062" width="18.42578125" style="21" customWidth="1"/>
    <col min="15063" max="15063" width="17.42578125" style="21" customWidth="1"/>
    <col min="15064" max="15064" width="19.7109375" style="21" customWidth="1"/>
    <col min="15065" max="15065" width="19.140625" style="21" customWidth="1"/>
    <col min="15066" max="15066" width="37.28515625" style="21" bestFit="1" customWidth="1"/>
    <col min="15067" max="15315" width="65" style="21"/>
    <col min="15316" max="15316" width="60.5703125" style="21" customWidth="1"/>
    <col min="15317" max="15317" width="23.5703125" style="21" customWidth="1"/>
    <col min="15318" max="15318" width="18.42578125" style="21" customWidth="1"/>
    <col min="15319" max="15319" width="17.42578125" style="21" customWidth="1"/>
    <col min="15320" max="15320" width="19.7109375" style="21" customWidth="1"/>
    <col min="15321" max="15321" width="19.140625" style="21" customWidth="1"/>
    <col min="15322" max="15322" width="37.28515625" style="21" bestFit="1" customWidth="1"/>
    <col min="15323" max="15571" width="65" style="21"/>
    <col min="15572" max="15572" width="60.5703125" style="21" customWidth="1"/>
    <col min="15573" max="15573" width="23.5703125" style="21" customWidth="1"/>
    <col min="15574" max="15574" width="18.42578125" style="21" customWidth="1"/>
    <col min="15575" max="15575" width="17.42578125" style="21" customWidth="1"/>
    <col min="15576" max="15576" width="19.7109375" style="21" customWidth="1"/>
    <col min="15577" max="15577" width="19.140625" style="21" customWidth="1"/>
    <col min="15578" max="15578" width="37.28515625" style="21" bestFit="1" customWidth="1"/>
    <col min="15579" max="15827" width="65" style="21"/>
    <col min="15828" max="15828" width="60.5703125" style="21" customWidth="1"/>
    <col min="15829" max="15829" width="23.5703125" style="21" customWidth="1"/>
    <col min="15830" max="15830" width="18.42578125" style="21" customWidth="1"/>
    <col min="15831" max="15831" width="17.42578125" style="21" customWidth="1"/>
    <col min="15832" max="15832" width="19.7109375" style="21" customWidth="1"/>
    <col min="15833" max="15833" width="19.140625" style="21" customWidth="1"/>
    <col min="15834" max="15834" width="37.28515625" style="21" bestFit="1" customWidth="1"/>
    <col min="15835" max="16083" width="65" style="21"/>
    <col min="16084" max="16084" width="60.5703125" style="21" customWidth="1"/>
    <col min="16085" max="16085" width="23.5703125" style="21" customWidth="1"/>
    <col min="16086" max="16086" width="18.42578125" style="21" customWidth="1"/>
    <col min="16087" max="16087" width="17.42578125" style="21" customWidth="1"/>
    <col min="16088" max="16088" width="19.7109375" style="21" customWidth="1"/>
    <col min="16089" max="16089" width="19.140625" style="21" customWidth="1"/>
    <col min="16090" max="16090" width="37.28515625" style="21" bestFit="1" customWidth="1"/>
    <col min="16091" max="16384" width="65" style="21"/>
  </cols>
  <sheetData>
    <row r="1" spans="1:6" ht="20.100000000000001" customHeight="1" x14ac:dyDescent="0.25">
      <c r="A1" s="130" t="s">
        <v>228</v>
      </c>
      <c r="B1" s="130"/>
      <c r="C1" s="130"/>
      <c r="D1" s="130"/>
      <c r="E1" s="130"/>
      <c r="F1" s="130"/>
    </row>
    <row r="2" spans="1:6" ht="20.100000000000001" customHeight="1" x14ac:dyDescent="0.25">
      <c r="A2" s="50" t="e">
        <f>#REF!</f>
        <v>#REF!</v>
      </c>
      <c r="B2" s="73"/>
      <c r="C2" s="73"/>
      <c r="D2" s="73"/>
      <c r="E2" s="73"/>
      <c r="F2" s="74"/>
    </row>
    <row r="3" spans="1:6" ht="29.25" customHeight="1" x14ac:dyDescent="0.25">
      <c r="A3" s="75" t="s">
        <v>229</v>
      </c>
      <c r="B3" s="76"/>
      <c r="C3" s="76"/>
      <c r="D3" s="76"/>
      <c r="E3" s="76"/>
      <c r="F3" s="77"/>
    </row>
    <row r="4" spans="1:6" ht="35.25" customHeight="1" x14ac:dyDescent="0.25">
      <c r="A4" s="60"/>
      <c r="B4" s="60" t="s">
        <v>230</v>
      </c>
      <c r="C4" s="60" t="s">
        <v>231</v>
      </c>
      <c r="D4" s="60" t="s">
        <v>232</v>
      </c>
      <c r="E4" s="60" t="s">
        <v>233</v>
      </c>
      <c r="F4" s="60" t="s">
        <v>234</v>
      </c>
    </row>
    <row r="5" spans="1:6" ht="12.75" customHeight="1" x14ac:dyDescent="0.25">
      <c r="A5" s="4" t="s">
        <v>235</v>
      </c>
      <c r="B5" s="18"/>
      <c r="C5" s="18"/>
      <c r="D5" s="18"/>
      <c r="E5" s="18"/>
      <c r="F5" s="18"/>
    </row>
    <row r="6" spans="1:6" ht="30" x14ac:dyDescent="0.25">
      <c r="A6" s="23" t="s">
        <v>236</v>
      </c>
      <c r="B6" s="24"/>
      <c r="C6" s="24"/>
      <c r="D6" s="24"/>
      <c r="E6" s="24"/>
      <c r="F6" s="24"/>
    </row>
    <row r="7" spans="1:6" ht="15" x14ac:dyDescent="0.25">
      <c r="A7" s="23" t="s">
        <v>237</v>
      </c>
      <c r="B7" s="24"/>
      <c r="C7" s="24"/>
      <c r="D7" s="24"/>
      <c r="E7" s="24"/>
      <c r="F7" s="24"/>
    </row>
    <row r="8" spans="1:6" ht="15" x14ac:dyDescent="0.25">
      <c r="A8" s="31"/>
      <c r="B8" s="17"/>
      <c r="C8" s="17"/>
      <c r="D8" s="17"/>
      <c r="E8" s="17"/>
      <c r="F8" s="17"/>
    </row>
    <row r="9" spans="1:6" ht="15" x14ac:dyDescent="0.25">
      <c r="A9" s="4" t="s">
        <v>238</v>
      </c>
      <c r="B9" s="17"/>
      <c r="C9" s="17"/>
      <c r="D9" s="17"/>
      <c r="E9" s="17"/>
      <c r="F9" s="17"/>
    </row>
    <row r="10" spans="1:6" ht="15" x14ac:dyDescent="0.25">
      <c r="A10" s="23" t="s">
        <v>239</v>
      </c>
      <c r="B10" s="24"/>
      <c r="C10" s="24"/>
      <c r="D10" s="24"/>
      <c r="E10" s="24"/>
      <c r="F10" s="24"/>
    </row>
    <row r="11" spans="1:6" ht="15" x14ac:dyDescent="0.25">
      <c r="A11" s="42" t="s">
        <v>240</v>
      </c>
      <c r="B11" s="24"/>
      <c r="C11" s="24"/>
      <c r="D11" s="24"/>
      <c r="E11" s="24"/>
      <c r="F11" s="24"/>
    </row>
    <row r="12" spans="1:6" ht="15" x14ac:dyDescent="0.25">
      <c r="A12" s="42" t="s">
        <v>241</v>
      </c>
      <c r="B12" s="24"/>
      <c r="C12" s="24"/>
      <c r="D12" s="24"/>
      <c r="E12" s="24"/>
      <c r="F12" s="24"/>
    </row>
    <row r="13" spans="1:6" ht="15" x14ac:dyDescent="0.25">
      <c r="A13" s="42" t="s">
        <v>242</v>
      </c>
      <c r="B13" s="24"/>
      <c r="C13" s="24"/>
      <c r="D13" s="24"/>
      <c r="E13" s="24"/>
      <c r="F13" s="24"/>
    </row>
    <row r="14" spans="1:6" ht="15" x14ac:dyDescent="0.25">
      <c r="A14" s="23" t="s">
        <v>243</v>
      </c>
      <c r="B14" s="24"/>
      <c r="C14" s="24"/>
      <c r="D14" s="24"/>
      <c r="E14" s="24"/>
      <c r="F14" s="24"/>
    </row>
    <row r="15" spans="1:6" ht="15" x14ac:dyDescent="0.25">
      <c r="A15" s="42" t="s">
        <v>240</v>
      </c>
      <c r="B15" s="24"/>
      <c r="C15" s="24"/>
      <c r="D15" s="24"/>
      <c r="E15" s="24"/>
      <c r="F15" s="24"/>
    </row>
    <row r="16" spans="1:6" ht="15" x14ac:dyDescent="0.25">
      <c r="A16" s="42" t="s">
        <v>241</v>
      </c>
      <c r="B16" s="24"/>
      <c r="C16" s="24"/>
      <c r="D16" s="24"/>
      <c r="E16" s="24"/>
      <c r="F16" s="24"/>
    </row>
    <row r="17" spans="1:6" ht="15" x14ac:dyDescent="0.25">
      <c r="A17" s="42" t="s">
        <v>242</v>
      </c>
      <c r="B17" s="24"/>
      <c r="C17" s="24"/>
      <c r="D17" s="24"/>
      <c r="E17" s="24"/>
      <c r="F17" s="24"/>
    </row>
    <row r="18" spans="1:6" ht="15" x14ac:dyDescent="0.25">
      <c r="A18" s="23" t="s">
        <v>244</v>
      </c>
      <c r="B18" s="61"/>
      <c r="C18" s="24"/>
      <c r="D18" s="24"/>
      <c r="E18" s="24"/>
      <c r="F18" s="24"/>
    </row>
    <row r="19" spans="1:6" ht="15" x14ac:dyDescent="0.25">
      <c r="A19" s="23" t="s">
        <v>245</v>
      </c>
      <c r="B19" s="24"/>
      <c r="C19" s="24"/>
      <c r="D19" s="24"/>
      <c r="E19" s="24"/>
      <c r="F19" s="24"/>
    </row>
    <row r="20" spans="1:6" ht="30" x14ac:dyDescent="0.25">
      <c r="A20" s="23" t="s">
        <v>246</v>
      </c>
      <c r="B20" s="62"/>
      <c r="C20" s="62"/>
      <c r="D20" s="62"/>
      <c r="E20" s="62"/>
      <c r="F20" s="62"/>
    </row>
    <row r="21" spans="1:6" ht="30" x14ac:dyDescent="0.25">
      <c r="A21" s="23" t="s">
        <v>247</v>
      </c>
      <c r="B21" s="62"/>
      <c r="C21" s="62"/>
      <c r="D21" s="62"/>
      <c r="E21" s="62"/>
      <c r="F21" s="62"/>
    </row>
    <row r="22" spans="1:6" ht="30" x14ac:dyDescent="0.25">
      <c r="A22" s="23" t="s">
        <v>248</v>
      </c>
      <c r="B22" s="62"/>
      <c r="C22" s="62"/>
      <c r="D22" s="62"/>
      <c r="E22" s="62"/>
      <c r="F22" s="62"/>
    </row>
    <row r="23" spans="1:6" ht="15" x14ac:dyDescent="0.25">
      <c r="A23" s="23" t="s">
        <v>249</v>
      </c>
      <c r="B23" s="62"/>
      <c r="C23" s="62"/>
      <c r="D23" s="62"/>
      <c r="E23" s="62"/>
      <c r="F23" s="62"/>
    </row>
    <row r="24" spans="1:6" ht="15" x14ac:dyDescent="0.25">
      <c r="A24" s="23" t="s">
        <v>250</v>
      </c>
      <c r="B24" s="63"/>
      <c r="C24" s="24"/>
      <c r="D24" s="24"/>
      <c r="E24" s="24"/>
      <c r="F24" s="24"/>
    </row>
    <row r="25" spans="1:6" ht="15" x14ac:dyDescent="0.25">
      <c r="A25" s="23" t="s">
        <v>251</v>
      </c>
      <c r="B25" s="63"/>
      <c r="C25" s="24"/>
      <c r="D25" s="24"/>
      <c r="E25" s="24"/>
      <c r="F25" s="24"/>
    </row>
    <row r="26" spans="1:6" ht="15" x14ac:dyDescent="0.25">
      <c r="A26" s="31"/>
      <c r="B26" s="17"/>
      <c r="C26" s="17"/>
      <c r="D26" s="17"/>
      <c r="E26" s="17"/>
      <c r="F26" s="17"/>
    </row>
    <row r="27" spans="1:6" ht="15" x14ac:dyDescent="0.25">
      <c r="A27" s="4" t="s">
        <v>252</v>
      </c>
      <c r="B27" s="17"/>
      <c r="C27" s="17"/>
      <c r="D27" s="17"/>
      <c r="E27" s="17"/>
      <c r="F27" s="17"/>
    </row>
    <row r="28" spans="1:6" ht="15" x14ac:dyDescent="0.25">
      <c r="A28" s="23" t="s">
        <v>253</v>
      </c>
      <c r="B28" s="24"/>
      <c r="C28" s="24"/>
      <c r="D28" s="24"/>
      <c r="E28" s="24"/>
      <c r="F28" s="24"/>
    </row>
    <row r="29" spans="1:6" ht="15" x14ac:dyDescent="0.25">
      <c r="A29" s="31"/>
      <c r="B29" s="17"/>
      <c r="C29" s="17"/>
      <c r="D29" s="17"/>
      <c r="E29" s="17"/>
      <c r="F29" s="17"/>
    </row>
    <row r="30" spans="1:6" ht="15" x14ac:dyDescent="0.25">
      <c r="A30" s="4" t="s">
        <v>254</v>
      </c>
      <c r="B30" s="17"/>
      <c r="C30" s="17"/>
      <c r="D30" s="17"/>
      <c r="E30" s="17"/>
      <c r="F30" s="17"/>
    </row>
    <row r="31" spans="1:6" ht="15" x14ac:dyDescent="0.25">
      <c r="A31" s="23" t="s">
        <v>239</v>
      </c>
      <c r="B31" s="24"/>
      <c r="C31" s="24"/>
      <c r="D31" s="24"/>
      <c r="E31" s="24"/>
      <c r="F31" s="24"/>
    </row>
    <row r="32" spans="1:6" ht="15" x14ac:dyDescent="0.25">
      <c r="A32" s="23" t="s">
        <v>243</v>
      </c>
      <c r="B32" s="24"/>
      <c r="C32" s="24"/>
      <c r="D32" s="24"/>
      <c r="E32" s="24"/>
      <c r="F32" s="24"/>
    </row>
    <row r="33" spans="1:6" ht="15" x14ac:dyDescent="0.25">
      <c r="A33" s="23" t="s">
        <v>255</v>
      </c>
      <c r="B33" s="24"/>
      <c r="C33" s="24"/>
      <c r="D33" s="24"/>
      <c r="E33" s="24"/>
      <c r="F33" s="24"/>
    </row>
    <row r="34" spans="1:6" ht="15" x14ac:dyDescent="0.25">
      <c r="A34" s="31"/>
      <c r="B34" s="17"/>
      <c r="C34" s="17"/>
      <c r="D34" s="17"/>
      <c r="E34" s="17"/>
      <c r="F34" s="17"/>
    </row>
    <row r="35" spans="1:6" ht="15" x14ac:dyDescent="0.25">
      <c r="A35" s="4" t="s">
        <v>256</v>
      </c>
      <c r="B35" s="17"/>
      <c r="C35" s="17"/>
      <c r="D35" s="17"/>
      <c r="E35" s="17"/>
      <c r="F35" s="17"/>
    </row>
    <row r="36" spans="1:6" ht="15" x14ac:dyDescent="0.25">
      <c r="A36" s="23" t="s">
        <v>257</v>
      </c>
      <c r="B36" s="24"/>
      <c r="C36" s="24"/>
      <c r="D36" s="24"/>
      <c r="E36" s="24"/>
      <c r="F36" s="24"/>
    </row>
    <row r="37" spans="1:6" ht="15" x14ac:dyDescent="0.25">
      <c r="A37" s="23" t="s">
        <v>258</v>
      </c>
      <c r="B37" s="24"/>
      <c r="C37" s="24"/>
      <c r="D37" s="24"/>
      <c r="E37" s="24"/>
      <c r="F37" s="24"/>
    </row>
    <row r="38" spans="1:6" ht="15" x14ac:dyDescent="0.25">
      <c r="A38" s="23" t="s">
        <v>259</v>
      </c>
      <c r="B38" s="63"/>
      <c r="C38" s="24"/>
      <c r="D38" s="24"/>
      <c r="E38" s="24"/>
      <c r="F38" s="24"/>
    </row>
    <row r="39" spans="1:6" ht="15" x14ac:dyDescent="0.25">
      <c r="A39" s="31"/>
      <c r="B39" s="17"/>
      <c r="C39" s="17"/>
      <c r="D39" s="17"/>
      <c r="E39" s="17"/>
      <c r="F39" s="17"/>
    </row>
    <row r="40" spans="1:6" ht="15" x14ac:dyDescent="0.25">
      <c r="A40" s="4" t="s">
        <v>260</v>
      </c>
      <c r="B40" s="24"/>
      <c r="C40" s="24"/>
      <c r="D40" s="24"/>
      <c r="E40" s="24"/>
      <c r="F40" s="24"/>
    </row>
    <row r="41" spans="1:6" ht="15" x14ac:dyDescent="0.25">
      <c r="A41" s="31"/>
      <c r="B41" s="17"/>
      <c r="C41" s="17"/>
      <c r="D41" s="17"/>
      <c r="E41" s="17"/>
      <c r="F41" s="17"/>
    </row>
    <row r="42" spans="1:6" ht="15" x14ac:dyDescent="0.25">
      <c r="A42" s="4" t="s">
        <v>261</v>
      </c>
      <c r="B42" s="17"/>
      <c r="C42" s="17"/>
      <c r="D42" s="17"/>
      <c r="E42" s="17"/>
      <c r="F42" s="17"/>
    </row>
    <row r="43" spans="1:6" ht="15" x14ac:dyDescent="0.25">
      <c r="A43" s="23" t="s">
        <v>262</v>
      </c>
      <c r="B43" s="24"/>
      <c r="C43" s="24"/>
      <c r="D43" s="24"/>
      <c r="E43" s="24"/>
      <c r="F43" s="24"/>
    </row>
    <row r="44" spans="1:6" ht="15" x14ac:dyDescent="0.25">
      <c r="A44" s="23" t="s">
        <v>263</v>
      </c>
      <c r="B44" s="24"/>
      <c r="C44" s="24"/>
      <c r="D44" s="24"/>
      <c r="E44" s="24"/>
      <c r="F44" s="24"/>
    </row>
    <row r="45" spans="1:6" ht="15" x14ac:dyDescent="0.25">
      <c r="A45" s="23" t="s">
        <v>264</v>
      </c>
      <c r="B45" s="24"/>
      <c r="C45" s="24"/>
      <c r="D45" s="24"/>
      <c r="E45" s="24"/>
      <c r="F45" s="24"/>
    </row>
    <row r="46" spans="1:6" ht="15" x14ac:dyDescent="0.25">
      <c r="A46" s="31"/>
      <c r="B46" s="17"/>
      <c r="C46" s="17"/>
      <c r="D46" s="17"/>
      <c r="E46" s="17"/>
      <c r="F46" s="17"/>
    </row>
    <row r="47" spans="1:6" ht="30" x14ac:dyDescent="0.25">
      <c r="A47" s="4" t="s">
        <v>265</v>
      </c>
      <c r="B47" s="17"/>
      <c r="C47" s="17"/>
      <c r="D47" s="17"/>
      <c r="E47" s="17"/>
      <c r="F47" s="17"/>
    </row>
    <row r="48" spans="1:6" ht="15" x14ac:dyDescent="0.25">
      <c r="A48" s="23" t="s">
        <v>263</v>
      </c>
      <c r="B48" s="62"/>
      <c r="C48" s="62"/>
      <c r="D48" s="62"/>
      <c r="E48" s="62"/>
      <c r="F48" s="62"/>
    </row>
    <row r="49" spans="1:6" ht="15" x14ac:dyDescent="0.25">
      <c r="A49" s="23" t="s">
        <v>264</v>
      </c>
      <c r="B49" s="62"/>
      <c r="C49" s="62"/>
      <c r="D49" s="62"/>
      <c r="E49" s="62"/>
      <c r="F49" s="62"/>
    </row>
    <row r="50" spans="1:6" ht="15" x14ac:dyDescent="0.25">
      <c r="A50" s="31"/>
      <c r="B50" s="17"/>
      <c r="C50" s="17"/>
      <c r="D50" s="17"/>
      <c r="E50" s="17"/>
      <c r="F50" s="17"/>
    </row>
    <row r="51" spans="1:6" ht="15" x14ac:dyDescent="0.25">
      <c r="A51" s="4" t="s">
        <v>266</v>
      </c>
      <c r="B51" s="17"/>
      <c r="C51" s="17"/>
      <c r="D51" s="17"/>
      <c r="E51" s="17"/>
      <c r="F51" s="17"/>
    </row>
    <row r="52" spans="1:6" ht="15" x14ac:dyDescent="0.25">
      <c r="A52" s="23" t="s">
        <v>263</v>
      </c>
      <c r="B52" s="24"/>
      <c r="C52" s="24"/>
      <c r="D52" s="24"/>
      <c r="E52" s="24"/>
      <c r="F52" s="24"/>
    </row>
    <row r="53" spans="1:6" ht="15" x14ac:dyDescent="0.25">
      <c r="A53" s="23" t="s">
        <v>264</v>
      </c>
      <c r="B53" s="24"/>
      <c r="C53" s="24"/>
      <c r="D53" s="24"/>
      <c r="E53" s="24"/>
      <c r="F53" s="24"/>
    </row>
    <row r="54" spans="1:6" ht="15" x14ac:dyDescent="0.25">
      <c r="A54" s="23" t="s">
        <v>267</v>
      </c>
      <c r="B54" s="24"/>
      <c r="C54" s="24"/>
      <c r="D54" s="24"/>
      <c r="E54" s="24"/>
      <c r="F54" s="24"/>
    </row>
    <row r="55" spans="1:6" ht="15" x14ac:dyDescent="0.25">
      <c r="A55" s="31"/>
      <c r="B55" s="17"/>
      <c r="C55" s="17"/>
      <c r="D55" s="17"/>
      <c r="E55" s="17"/>
      <c r="F55" s="17"/>
    </row>
    <row r="56" spans="1:6" ht="44.25" customHeight="1" x14ac:dyDescent="0.25">
      <c r="A56" s="4" t="s">
        <v>268</v>
      </c>
      <c r="B56" s="17"/>
      <c r="C56" s="17"/>
      <c r="D56" s="17"/>
      <c r="E56" s="17"/>
      <c r="F56" s="17"/>
    </row>
    <row r="57" spans="1:6" ht="20.100000000000001" customHeight="1" x14ac:dyDescent="0.25">
      <c r="A57" s="23" t="s">
        <v>263</v>
      </c>
      <c r="B57" s="24"/>
      <c r="C57" s="24"/>
      <c r="D57" s="24"/>
      <c r="E57" s="24"/>
      <c r="F57" s="24"/>
    </row>
    <row r="58" spans="1:6" ht="20.100000000000001" customHeight="1" x14ac:dyDescent="0.25">
      <c r="A58" s="23" t="s">
        <v>264</v>
      </c>
      <c r="B58" s="24"/>
      <c r="C58" s="24"/>
      <c r="D58" s="24"/>
      <c r="E58" s="24"/>
      <c r="F58" s="24"/>
    </row>
    <row r="59" spans="1:6" ht="20.100000000000001" customHeight="1" x14ac:dyDescent="0.25">
      <c r="A59" s="31"/>
      <c r="B59" s="17"/>
      <c r="C59" s="17"/>
      <c r="D59" s="17"/>
      <c r="E59" s="17"/>
      <c r="F59" s="17"/>
    </row>
    <row r="60" spans="1:6" ht="20.100000000000001" customHeight="1" x14ac:dyDescent="0.25">
      <c r="A60" s="4" t="s">
        <v>269</v>
      </c>
      <c r="B60" s="17"/>
      <c r="C60" s="17"/>
      <c r="D60" s="17"/>
      <c r="E60" s="17"/>
      <c r="F60" s="17"/>
    </row>
    <row r="61" spans="1:6" ht="20.100000000000001" customHeight="1" x14ac:dyDescent="0.25">
      <c r="A61" s="23" t="s">
        <v>270</v>
      </c>
      <c r="B61" s="24"/>
      <c r="C61" s="24"/>
      <c r="D61" s="24"/>
      <c r="E61" s="24"/>
      <c r="F61" s="24"/>
    </row>
    <row r="62" spans="1:6" ht="20.100000000000001" customHeight="1" x14ac:dyDescent="0.25">
      <c r="A62" s="23" t="s">
        <v>271</v>
      </c>
      <c r="B62" s="63"/>
      <c r="C62" s="24"/>
      <c r="D62" s="24"/>
      <c r="E62" s="24"/>
      <c r="F62" s="24"/>
    </row>
    <row r="63" spans="1:6" ht="20.100000000000001" customHeight="1" x14ac:dyDescent="0.25">
      <c r="A63" s="31"/>
      <c r="B63" s="17"/>
      <c r="C63" s="17"/>
      <c r="D63" s="17"/>
      <c r="E63" s="17"/>
      <c r="F63" s="17"/>
    </row>
    <row r="64" spans="1:6" ht="20.100000000000001" customHeight="1" x14ac:dyDescent="0.25">
      <c r="A64" s="4" t="s">
        <v>272</v>
      </c>
      <c r="B64" s="17"/>
      <c r="C64" s="17"/>
      <c r="D64" s="17"/>
      <c r="E64" s="17"/>
      <c r="F64" s="17"/>
    </row>
    <row r="65" spans="1:6" ht="20.100000000000001" customHeight="1" x14ac:dyDescent="0.25">
      <c r="A65" s="23" t="s">
        <v>273</v>
      </c>
      <c r="B65" s="24"/>
      <c r="C65" s="24"/>
      <c r="D65" s="24"/>
      <c r="E65" s="24"/>
      <c r="F65" s="24"/>
    </row>
    <row r="66" spans="1:6" ht="20.100000000000001" customHeight="1" x14ac:dyDescent="0.25">
      <c r="A66" s="23" t="s">
        <v>274</v>
      </c>
      <c r="B66" s="24"/>
      <c r="C66" s="24"/>
      <c r="D66" s="24"/>
      <c r="E66" s="24"/>
      <c r="F66" s="24"/>
    </row>
    <row r="67" spans="1:6" ht="20.100000000000001" customHeight="1" x14ac:dyDescent="0.25">
      <c r="A67" s="59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</ds:schemaRefs>
</ds:datastoreItem>
</file>

<file path=customXml/itemProps3.xml><?xml version="1.0" encoding="utf-8"?>
<ds:datastoreItem xmlns:ds="http://schemas.openxmlformats.org/officeDocument/2006/customXml" ds:itemID="{459FD24B-D714-4EC0-8E93-98703FE3E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  <vt:lpstr>'Formato 6a'!Títulos_a_imprimir</vt:lpstr>
      <vt:lpstr>'Formato 6b'!Títulos_a_imprimir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2023-04-25T16:08:27Z</cp:lastPrinted>
  <dcterms:created xsi:type="dcterms:W3CDTF">2023-03-16T22:14:51Z</dcterms:created>
  <dcterms:modified xsi:type="dcterms:W3CDTF">2023-05-02T19:21:25Z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